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CJ\DEVELOPPEMENT\FICHES Thématiques\Fiches en travail\Budget pour chorale\Kit Chorale\"/>
    </mc:Choice>
  </mc:AlternateContent>
  <bookViews>
    <workbookView xWindow="0" yWindow="0" windowWidth="28800" windowHeight="11700" activeTab="1"/>
  </bookViews>
  <sheets>
    <sheet name="Tableau correspondances" sheetId="3" r:id="rId1"/>
    <sheet name="Budget Prév" sheetId="2" r:id="rId2"/>
    <sheet name="Budget modèle CERFA" sheetId="1" r:id="rId3"/>
    <sheet name="Outil calcul"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 l="1"/>
  <c r="F18" i="5"/>
  <c r="F17" i="5"/>
  <c r="C14" i="5" l="1"/>
  <c r="D10" i="5"/>
  <c r="D9" i="5"/>
  <c r="D8" i="5"/>
  <c r="D7" i="5"/>
  <c r="D11" i="5" s="1"/>
  <c r="D3" i="5"/>
  <c r="D2" i="5"/>
  <c r="D4" i="5" s="1"/>
  <c r="F32" i="2" l="1"/>
  <c r="F31" i="2"/>
  <c r="F30" i="2"/>
  <c r="F29" i="2"/>
  <c r="F66" i="2"/>
  <c r="F65" i="2"/>
  <c r="F64" i="2"/>
  <c r="F63" i="2"/>
  <c r="E67" i="2" l="1"/>
  <c r="D67" i="2"/>
  <c r="F7" i="2"/>
  <c r="C7" i="2"/>
  <c r="F41" i="2"/>
  <c r="C41" i="2"/>
  <c r="E26" i="2"/>
  <c r="D26" i="2"/>
  <c r="E60" i="2"/>
  <c r="E69" i="2" s="1"/>
  <c r="D60" i="2"/>
  <c r="D69" i="2" s="1"/>
  <c r="F60" i="2" l="1"/>
  <c r="F26" i="2"/>
  <c r="F67" i="2"/>
  <c r="H57" i="1"/>
  <c r="J57" i="1"/>
  <c r="E57" i="1"/>
  <c r="C58" i="2"/>
  <c r="C59" i="2"/>
  <c r="C50" i="2"/>
  <c r="C51" i="2"/>
  <c r="C53" i="2"/>
  <c r="C54" i="2"/>
  <c r="C45" i="2"/>
  <c r="C46" i="2"/>
  <c r="C48" i="2"/>
  <c r="C24" i="2"/>
  <c r="I57" i="1" l="1"/>
  <c r="D57" i="1"/>
  <c r="E33" i="2"/>
  <c r="E35" i="2" s="1"/>
  <c r="E71" i="2" s="1"/>
  <c r="F59" i="2"/>
  <c r="F57" i="2"/>
  <c r="F56" i="2"/>
  <c r="F55" i="2"/>
  <c r="F54" i="2"/>
  <c r="F53" i="2"/>
  <c r="F52" i="2"/>
  <c r="F51" i="2"/>
  <c r="F50" i="2"/>
  <c r="F49" i="2"/>
  <c r="F48" i="2"/>
  <c r="F47" i="2"/>
  <c r="F46" i="2"/>
  <c r="F45" i="2"/>
  <c r="F44" i="2"/>
  <c r="F43" i="2"/>
  <c r="F10" i="2"/>
  <c r="F11" i="2"/>
  <c r="F12" i="2"/>
  <c r="F13" i="2"/>
  <c r="F14" i="2"/>
  <c r="F15" i="2"/>
  <c r="F16" i="2"/>
  <c r="F17" i="2"/>
  <c r="F18" i="2"/>
  <c r="F19" i="2"/>
  <c r="F20" i="2"/>
  <c r="F21" i="2"/>
  <c r="F22" i="2"/>
  <c r="F23" i="2"/>
  <c r="F25" i="2"/>
  <c r="F9" i="2"/>
  <c r="C14" i="2"/>
  <c r="C25" i="2"/>
  <c r="C11" i="2" l="1"/>
  <c r="C43" i="2" l="1"/>
  <c r="C44" i="2"/>
  <c r="C49" i="2"/>
  <c r="C55" i="2"/>
  <c r="C56" i="2"/>
  <c r="C57" i="2"/>
  <c r="C9" i="2"/>
  <c r="C10" i="2"/>
  <c r="C12" i="2"/>
  <c r="C13" i="2"/>
  <c r="C16" i="2"/>
  <c r="C17" i="2"/>
  <c r="C19" i="2"/>
  <c r="C20" i="2"/>
  <c r="C22" i="2"/>
  <c r="C23" i="2"/>
  <c r="H42" i="1" l="1"/>
  <c r="H43" i="1" s="1"/>
  <c r="I34" i="1"/>
  <c r="I26" i="1"/>
  <c r="I28" i="1"/>
  <c r="H25" i="1"/>
  <c r="H16" i="1"/>
  <c r="I46" i="1"/>
  <c r="I38" i="1"/>
  <c r="I33" i="1"/>
  <c r="H27" i="1"/>
  <c r="H29" i="1"/>
  <c r="I19" i="1"/>
  <c r="I12" i="1"/>
  <c r="H46" i="1"/>
  <c r="H47" i="1" s="1"/>
  <c r="H38" i="1"/>
  <c r="H39" i="1" s="1"/>
  <c r="H33" i="1"/>
  <c r="I27" i="1"/>
  <c r="I29" i="1"/>
  <c r="H19" i="1"/>
  <c r="H12" i="1"/>
  <c r="I42" i="1"/>
  <c r="H34" i="1"/>
  <c r="H26" i="1"/>
  <c r="H28" i="1"/>
  <c r="I25" i="1"/>
  <c r="J25" i="1" s="1"/>
  <c r="I16" i="1"/>
  <c r="D47" i="1"/>
  <c r="D39" i="1"/>
  <c r="D40" i="1" s="1"/>
  <c r="C47" i="1"/>
  <c r="C48" i="1" s="1"/>
  <c r="C39" i="1"/>
  <c r="D43" i="1"/>
  <c r="C43" i="1"/>
  <c r="C44" i="1" s="1"/>
  <c r="I22" i="1"/>
  <c r="H4" i="1"/>
  <c r="H22" i="1"/>
  <c r="I4" i="1"/>
  <c r="I8" i="1"/>
  <c r="H8" i="1"/>
  <c r="H9" i="1" s="1"/>
  <c r="C30" i="1"/>
  <c r="D29" i="1"/>
  <c r="D24" i="1"/>
  <c r="D31" i="1"/>
  <c r="D30" i="1"/>
  <c r="C29" i="1"/>
  <c r="C24" i="1"/>
  <c r="C35" i="1"/>
  <c r="C36" i="1" s="1"/>
  <c r="D35" i="1"/>
  <c r="D36" i="1" s="1"/>
  <c r="C31" i="1"/>
  <c r="D25" i="1"/>
  <c r="C25" i="1"/>
  <c r="D20" i="1"/>
  <c r="D18" i="1"/>
  <c r="D19" i="1"/>
  <c r="C20" i="1"/>
  <c r="D17" i="1"/>
  <c r="C19" i="1"/>
  <c r="D13" i="1"/>
  <c r="C13" i="1"/>
  <c r="C4" i="1"/>
  <c r="C17" i="1"/>
  <c r="C12" i="1"/>
  <c r="D10" i="1"/>
  <c r="C10" i="1"/>
  <c r="D9" i="1"/>
  <c r="D5" i="1"/>
  <c r="D12" i="1"/>
  <c r="C18" i="1"/>
  <c r="D11" i="1"/>
  <c r="C11" i="1"/>
  <c r="C9" i="1"/>
  <c r="C5" i="1"/>
  <c r="D4" i="1"/>
  <c r="J27" i="1" l="1"/>
  <c r="D6" i="1"/>
  <c r="J29" i="1"/>
  <c r="I30" i="1"/>
  <c r="I39" i="1"/>
  <c r="J39" i="1" s="1"/>
  <c r="J38" i="1"/>
  <c r="J28" i="1"/>
  <c r="C6" i="1"/>
  <c r="H30" i="1"/>
  <c r="E43" i="1"/>
  <c r="D44" i="1"/>
  <c r="E44" i="1" s="1"/>
  <c r="D48" i="1"/>
  <c r="E48" i="1" s="1"/>
  <c r="E47" i="1"/>
  <c r="I47" i="1"/>
  <c r="J47" i="1" s="1"/>
  <c r="J46" i="1"/>
  <c r="J26" i="1"/>
  <c r="C14" i="1"/>
  <c r="E39" i="1"/>
  <c r="C40" i="1"/>
  <c r="E40" i="1" s="1"/>
  <c r="J34" i="1"/>
  <c r="D14" i="1"/>
  <c r="I43" i="1"/>
  <c r="J43" i="1" s="1"/>
  <c r="J42" i="1"/>
  <c r="J12" i="1"/>
  <c r="I35" i="1"/>
  <c r="J33" i="1"/>
  <c r="E36" i="1"/>
  <c r="H5" i="1"/>
  <c r="J19" i="1"/>
  <c r="J16" i="1"/>
  <c r="I9" i="1"/>
  <c r="J9" i="1" s="1"/>
  <c r="J8" i="1"/>
  <c r="I5" i="1"/>
  <c r="J4" i="1"/>
  <c r="J22" i="1"/>
  <c r="E25" i="1"/>
  <c r="E20" i="1"/>
  <c r="E17" i="1"/>
  <c r="E19" i="1"/>
  <c r="D21" i="1"/>
  <c r="E24" i="1"/>
  <c r="E30" i="1"/>
  <c r="D26" i="1"/>
  <c r="E13" i="1"/>
  <c r="E12" i="1"/>
  <c r="E11" i="1"/>
  <c r="E10" i="1"/>
  <c r="E35" i="1"/>
  <c r="E5" i="1"/>
  <c r="E29" i="1"/>
  <c r="E31" i="1"/>
  <c r="D32" i="1"/>
  <c r="E9" i="1"/>
  <c r="E18" i="1"/>
  <c r="E4" i="1"/>
  <c r="H35" i="1"/>
  <c r="D33" i="2"/>
  <c r="D35" i="2" s="1"/>
  <c r="D71" i="2" l="1"/>
  <c r="F35" i="2"/>
  <c r="F33" i="2"/>
  <c r="I50" i="1"/>
  <c r="I59" i="1" s="1"/>
  <c r="D50" i="1"/>
  <c r="D59" i="1" s="1"/>
  <c r="J30" i="1"/>
  <c r="J35" i="1"/>
  <c r="H50" i="1"/>
  <c r="H59" i="1" s="1"/>
  <c r="J5" i="1"/>
  <c r="C21" i="1"/>
  <c r="E21" i="1" s="1"/>
  <c r="C26" i="1"/>
  <c r="E26" i="1" s="1"/>
  <c r="C32" i="1"/>
  <c r="E32" i="1" s="1"/>
  <c r="C57" i="1"/>
  <c r="J50" i="1" l="1"/>
  <c r="D61" i="1"/>
  <c r="C50" i="1"/>
  <c r="J59" i="1"/>
  <c r="I61" i="1"/>
  <c r="C59" i="1" l="1"/>
  <c r="E50" i="1"/>
  <c r="F69" i="2"/>
  <c r="F71" i="2"/>
  <c r="H61" i="1" l="1"/>
  <c r="J61" i="1" s="1"/>
  <c r="C61" i="1"/>
  <c r="E61" i="1" s="1"/>
  <c r="E59" i="1"/>
  <c r="E6" i="1"/>
  <c r="E14" i="1"/>
</calcChain>
</file>

<file path=xl/sharedStrings.xml><?xml version="1.0" encoding="utf-8"?>
<sst xmlns="http://schemas.openxmlformats.org/spreadsheetml/2006/main" count="303" uniqueCount="206">
  <si>
    <t>TOTAL</t>
  </si>
  <si>
    <r>
      <t>DEFICIT</t>
    </r>
    <r>
      <rPr>
        <sz val="8"/>
        <rFont val="Trebuchet MS"/>
        <family val="2"/>
      </rPr>
      <t xml:space="preserve"> </t>
    </r>
  </si>
  <si>
    <r>
      <t>EXCEDENT</t>
    </r>
    <r>
      <rPr>
        <sz val="8"/>
        <rFont val="Trebuchet MS"/>
        <family val="2"/>
      </rPr>
      <t xml:space="preserve"> </t>
    </r>
  </si>
  <si>
    <t>TOTAL 87</t>
  </si>
  <si>
    <t>TOTAL 86</t>
  </si>
  <si>
    <t>Personnel bénévole</t>
  </si>
  <si>
    <t>Bénévolat</t>
  </si>
  <si>
    <t>Prestations</t>
  </si>
  <si>
    <t>Prestations en nature</t>
  </si>
  <si>
    <t>Mise à disposition gratuite</t>
  </si>
  <si>
    <t>Dons en nature</t>
  </si>
  <si>
    <t>Secours en nature</t>
  </si>
  <si>
    <t>87- Contributions volontaires en nature</t>
  </si>
  <si>
    <t>86- Emplois des contributions volontaires en nature</t>
  </si>
  <si>
    <t>TOTAL RECETTES</t>
  </si>
  <si>
    <t>TOTAL DEPENSES</t>
  </si>
  <si>
    <t>681-  DOTATIONS AUX AMORTISSEMENTS</t>
  </si>
  <si>
    <t>TOTAL 67</t>
  </si>
  <si>
    <t>TOTAL 78</t>
  </si>
  <si>
    <t>67- CHARGES EXCEPTIONNELLES</t>
  </si>
  <si>
    <t>78- REPORTS</t>
  </si>
  <si>
    <t>TOTAL  66</t>
  </si>
  <si>
    <t>TOTAL 77</t>
  </si>
  <si>
    <t>66- AUTRES CHARGES FINANCIERES</t>
  </si>
  <si>
    <t>77- PRODUITS EXCEPTIONNELS</t>
  </si>
  <si>
    <t>TOTAL 65</t>
  </si>
  <si>
    <t>TOTAL 76</t>
  </si>
  <si>
    <t>65- AUTRES CHARGES DE GESTION COURANTE</t>
  </si>
  <si>
    <t>76- PRODUITS FINANCIERS</t>
  </si>
  <si>
    <t>TOTAL 64</t>
  </si>
  <si>
    <t>TOTAL 75</t>
  </si>
  <si>
    <t>Autres charges de personnel</t>
  </si>
  <si>
    <t>Dons manuels - Mécénat</t>
  </si>
  <si>
    <t>Charges sociales employeur</t>
  </si>
  <si>
    <t>Cotisations</t>
  </si>
  <si>
    <t>75- PRODUITS DE GESTION COURANTE</t>
  </si>
  <si>
    <t>Chef de chœur</t>
  </si>
  <si>
    <t>Salaires bruts</t>
  </si>
  <si>
    <t>TOTAL 74</t>
  </si>
  <si>
    <t>64 - FRAIS DE PERSONNEL</t>
  </si>
  <si>
    <t>Aides privées (fondation)</t>
  </si>
  <si>
    <t>Autres établissements publics</t>
  </si>
  <si>
    <t>TOTAL 63</t>
  </si>
  <si>
    <t>L'agence de services et de paiement (emplois aidés)</t>
  </si>
  <si>
    <t>Autres impôts et taxes</t>
  </si>
  <si>
    <t>Charges de personnel Fonds européens (FSE, FEDER, etc.)</t>
  </si>
  <si>
    <t>Impôts et taxes sur rémunération</t>
  </si>
  <si>
    <t>Organismes sociaux (CAF, etc. détailler) :</t>
  </si>
  <si>
    <t>63 - IMPOTS ET TAXES</t>
  </si>
  <si>
    <t>TOTAL 62</t>
  </si>
  <si>
    <t>Communes, communautés de communes</t>
  </si>
  <si>
    <t>Services bancaires et autres</t>
  </si>
  <si>
    <t>626+627+628</t>
  </si>
  <si>
    <t>Déplacements, missions et réceptions</t>
  </si>
  <si>
    <t>Publicité, publications</t>
  </si>
  <si>
    <t>Département</t>
  </si>
  <si>
    <t>Personnel extérieur et honoraires</t>
  </si>
  <si>
    <t>621+622</t>
  </si>
  <si>
    <t>62 - AUTRES SERVICES</t>
  </si>
  <si>
    <t xml:space="preserve">Région </t>
  </si>
  <si>
    <t>TOTAL 61</t>
  </si>
  <si>
    <t>Documentation, Abonnements</t>
  </si>
  <si>
    <t>Assurances</t>
  </si>
  <si>
    <t>Etat (préciser le service)</t>
  </si>
  <si>
    <t>Entretien et réparations</t>
  </si>
  <si>
    <t>74-  SUBVENTIONS d'EXPLOITATION</t>
  </si>
  <si>
    <t>Locations</t>
  </si>
  <si>
    <t>Sous-traitance générale</t>
  </si>
  <si>
    <t>TOTAL 73</t>
  </si>
  <si>
    <t>61 - SERVICES EXTERNES</t>
  </si>
  <si>
    <t>73- CONCOURS PUBLICS</t>
  </si>
  <si>
    <t>TOTAL 70</t>
  </si>
  <si>
    <t>Autres fournitures</t>
  </si>
  <si>
    <t>Achats matières et fournitures</t>
  </si>
  <si>
    <t>70- VENTE DE PRODUITS</t>
  </si>
  <si>
    <t>60 - ACHATS</t>
  </si>
  <si>
    <t>N</t>
  </si>
  <si>
    <t>RECETTES</t>
  </si>
  <si>
    <t>DEPENSES</t>
  </si>
  <si>
    <t>BUDGET DU          AU        (année comptable)</t>
  </si>
  <si>
    <t>Frais bancaires</t>
  </si>
  <si>
    <t>Emplois des contributions volontaires en nature</t>
  </si>
  <si>
    <t>Contributions volontaires en nature</t>
  </si>
  <si>
    <t>Sous Total Recettes</t>
  </si>
  <si>
    <t>Sous Total Dépenses</t>
  </si>
  <si>
    <t>Nature de la dépense</t>
  </si>
  <si>
    <t>Affectation</t>
  </si>
  <si>
    <t>Abonnement téléphonique</t>
  </si>
  <si>
    <t>626 - Frais postaux et télécommunications</t>
  </si>
  <si>
    <t>Achat partitions</t>
  </si>
  <si>
    <t>606 - Autres fournitures</t>
  </si>
  <si>
    <t>601 - Achats matières et fournitures</t>
  </si>
  <si>
    <t>Achat nourriture/boisson (si buvette)</t>
  </si>
  <si>
    <t>Achat nourriture/boisson (catering)</t>
  </si>
  <si>
    <t>625 - Déplacements, missions et réceptions</t>
  </si>
  <si>
    <r>
      <t xml:space="preserve">Achat piano, pupitre, matériel </t>
    </r>
    <r>
      <rPr>
        <sz val="10"/>
        <color rgb="FFFF0000"/>
        <rFont val="Arial"/>
        <family val="2"/>
      </rPr>
      <t>(si inférieur à 600€)</t>
    </r>
  </si>
  <si>
    <t>Commande compositeurs</t>
  </si>
  <si>
    <t>622 - honoraires</t>
  </si>
  <si>
    <t>Cotisation A Cœur Joie</t>
  </si>
  <si>
    <t>628 - autres</t>
  </si>
  <si>
    <t>Accordage piano</t>
  </si>
  <si>
    <t>615- Entretien et réparations</t>
  </si>
  <si>
    <t>Location de salle</t>
  </si>
  <si>
    <t>613 - Locations</t>
  </si>
  <si>
    <t>Location instruments</t>
  </si>
  <si>
    <t>Location local permanent</t>
  </si>
  <si>
    <t>Rémuénration sur fiche de paye</t>
  </si>
  <si>
    <t>641 - Salaires bruts</t>
  </si>
  <si>
    <t>645 - Charges sociales employeur</t>
  </si>
  <si>
    <t>Rémunération Chèque Emploi Associatif</t>
  </si>
  <si>
    <t>Rémunération GUSO</t>
  </si>
  <si>
    <t>Rémunération sur Facture</t>
  </si>
  <si>
    <t>SACEM, droit d'auteur</t>
  </si>
  <si>
    <t>635 - Autres impôts et taxes</t>
  </si>
  <si>
    <t>SEAM-Convention Chorale</t>
  </si>
  <si>
    <t>618 - Documentation, Abonnements</t>
  </si>
  <si>
    <t>Assurance</t>
  </si>
  <si>
    <t>616 - Assurances</t>
  </si>
  <si>
    <t>627 - Services bancaires</t>
  </si>
  <si>
    <t>Frais de courriers</t>
  </si>
  <si>
    <t>Hébergement site internet</t>
  </si>
  <si>
    <t>623 - Publicité, publications</t>
  </si>
  <si>
    <t>Création graphique (affiche)</t>
  </si>
  <si>
    <t>Cadeaux concert</t>
  </si>
  <si>
    <t>Cotisation individuelle ACJ</t>
  </si>
  <si>
    <t>Remboursement de frais bénévoles</t>
  </si>
  <si>
    <t>Nature de la Recette</t>
  </si>
  <si>
    <t>Rémunération chœur prestation</t>
  </si>
  <si>
    <t>Vente de CDs, DVD, autres produits</t>
  </si>
  <si>
    <t>Billetterie</t>
  </si>
  <si>
    <t>Subvention d'une mairie</t>
  </si>
  <si>
    <t>74- subvention Communes</t>
  </si>
  <si>
    <t>Soutien financier d'une entreprise</t>
  </si>
  <si>
    <t>758 - Dons manuels - Mécénat</t>
  </si>
  <si>
    <t>Dons de particuliers</t>
  </si>
  <si>
    <t>756 - Cotisations</t>
  </si>
  <si>
    <t>Cotisations individuelles ACJ</t>
  </si>
  <si>
    <t>611 - Sous-traitance générale</t>
  </si>
  <si>
    <t>621 - Personnel extérieur</t>
  </si>
  <si>
    <t>631 - Impôts et taxes sur rémunération</t>
  </si>
  <si>
    <t>648 - Autres charges de personnel</t>
  </si>
  <si>
    <t>74- subvention Etat</t>
  </si>
  <si>
    <t>74- subvention Région</t>
  </si>
  <si>
    <t>74- subvention Département</t>
  </si>
  <si>
    <t>74 - Aides Organismes sociaux</t>
  </si>
  <si>
    <t>74 - Charges de personnel Fonds européens (FSE, FEDER, etc.)</t>
  </si>
  <si>
    <t>74 - L'agence de services et de paiement (emplois aidés)</t>
  </si>
  <si>
    <t>74 - Autres établissements publics</t>
  </si>
  <si>
    <t>74 - Aides privées (fondation)</t>
  </si>
  <si>
    <t>Participations choristes (Week-end, tournée etc.)</t>
  </si>
  <si>
    <t>Cotisations choristes</t>
  </si>
  <si>
    <t>Impressions (Affichs, flyers, partitions SEAM)</t>
  </si>
  <si>
    <t>Nature de la recette</t>
  </si>
  <si>
    <t>Nature de la Dépense</t>
  </si>
  <si>
    <t>Aide ACJ</t>
  </si>
  <si>
    <t>Achat fournitures pour vente (ex. CD et DVD vierges, pulls...)</t>
  </si>
  <si>
    <t>Prévisionnel</t>
  </si>
  <si>
    <t>Réalisé</t>
  </si>
  <si>
    <t>Commentaire</t>
  </si>
  <si>
    <t>PRODUITS</t>
  </si>
  <si>
    <t>CHARGES</t>
  </si>
  <si>
    <t>Artistique</t>
  </si>
  <si>
    <t>Logistique</t>
  </si>
  <si>
    <t>Communication</t>
  </si>
  <si>
    <t>Financier</t>
  </si>
  <si>
    <t>Cotisations sociales employeur</t>
  </si>
  <si>
    <t>forfait chorale</t>
  </si>
  <si>
    <t>Plein tarif</t>
  </si>
  <si>
    <t>Tarif réduit</t>
  </si>
  <si>
    <t>Photocopies partitions</t>
  </si>
  <si>
    <t>Variation</t>
  </si>
  <si>
    <t>Réalisé N</t>
  </si>
  <si>
    <t xml:space="preserve"> Budget N</t>
  </si>
  <si>
    <t>Var N</t>
  </si>
  <si>
    <t>Subventions publiques</t>
  </si>
  <si>
    <t>Aides Privées</t>
  </si>
  <si>
    <t>Ligne modèle à copier</t>
  </si>
  <si>
    <t xml:space="preserve"> Sous Total Contributions volontaires </t>
  </si>
  <si>
    <t xml:space="preserve"> Sous Total  emploi des Contributions volontaires </t>
  </si>
  <si>
    <t>TOTAL Recettes</t>
  </si>
  <si>
    <t>TOTAL Dépenses</t>
  </si>
  <si>
    <t>Excédent/Déficit</t>
  </si>
  <si>
    <t xml:space="preserve"> </t>
  </si>
  <si>
    <t>Prix Unitaire</t>
  </si>
  <si>
    <t>Quantité</t>
  </si>
  <si>
    <t>Tarif réduit étudiants et chômeurs</t>
  </si>
  <si>
    <t>Tarif réduit enfants</t>
  </si>
  <si>
    <t>Tarif solidaire</t>
  </si>
  <si>
    <t>Total dépenses du concert</t>
  </si>
  <si>
    <t>nombre de spectateurs prévus</t>
  </si>
  <si>
    <t>prix moyen de la place</t>
  </si>
  <si>
    <t>Rémunération</t>
  </si>
  <si>
    <t>Net</t>
  </si>
  <si>
    <t>Brut</t>
  </si>
  <si>
    <t>Taux de charges</t>
  </si>
  <si>
    <t>Charges employeur / Charges</t>
  </si>
  <si>
    <t>Coût total</t>
  </si>
  <si>
    <t>Salariat</t>
  </si>
  <si>
    <t>Auto-entreprise</t>
  </si>
  <si>
    <r>
      <rPr>
        <b/>
        <sz val="10"/>
        <rFont val="Arial"/>
        <family val="2"/>
      </rPr>
      <t>Net</t>
    </r>
    <r>
      <rPr>
        <sz val="10"/>
        <rFont val="Arial"/>
        <family val="2"/>
      </rPr>
      <t xml:space="preserve"> = ce que touche le salarié</t>
    </r>
  </si>
  <si>
    <r>
      <rPr>
        <b/>
        <sz val="10"/>
        <rFont val="Arial"/>
        <family val="2"/>
      </rPr>
      <t>Brut</t>
    </r>
    <r>
      <rPr>
        <sz val="10"/>
        <rFont val="Arial"/>
        <family val="2"/>
      </rPr>
      <t xml:space="preserve"> = net + charges salariales</t>
    </r>
  </si>
  <si>
    <r>
      <rPr>
        <b/>
        <sz val="10"/>
        <rFont val="Arial"/>
        <family val="2"/>
      </rPr>
      <t>Taux de charges</t>
    </r>
    <r>
      <rPr>
        <sz val="10"/>
        <rFont val="Arial"/>
        <family val="2"/>
      </rPr>
      <t xml:space="preserve"> = taux de charges du net au coût total ou taux de charge des auto-entrepreneurs</t>
    </r>
  </si>
  <si>
    <r>
      <rPr>
        <b/>
        <sz val="10"/>
        <rFont val="Arial"/>
        <family val="2"/>
      </rPr>
      <t>Charges Employeur/Charges</t>
    </r>
    <r>
      <rPr>
        <sz val="10"/>
        <rFont val="Arial"/>
        <family val="2"/>
      </rPr>
      <t xml:space="preserve"> = montant des charges patronales ou montant des charges de l'autoentrepeneur </t>
    </r>
  </si>
  <si>
    <r>
      <rPr>
        <b/>
        <sz val="10"/>
        <rFont val="Arial"/>
        <family val="2"/>
      </rPr>
      <t>Coût Total</t>
    </r>
    <r>
      <rPr>
        <sz val="10"/>
        <rFont val="Arial"/>
        <family val="2"/>
      </rPr>
      <t xml:space="preserve"> = Brut + charges employeur ou net x Taux de charges ou brut x taux de charges pour l'autoentrepreneur</t>
    </r>
  </si>
  <si>
    <r>
      <t xml:space="preserve">Ce tableur vous permet de préparer votre budget pour remplir un CERFA de demande de subvention ou de bilan. 
Vous pouvez personnaliser chaque ligne mais vous perdez alors la mise en forme avec les formules. Veillez à avoir toujours une ligne qui a conservé les formules. 
Ce tableau peut s'organiser à la fois par projet et par catégorie de dépense ou de recette. 
Vous pouvez le structurer de la façon que vous souhaitez. Attention aux formules : </t>
    </r>
    <r>
      <rPr>
        <b/>
        <sz val="10"/>
        <rFont val="Arial"/>
        <family val="2"/>
      </rPr>
      <t>Copiez/Collez une ligne qui a conservé les formules</t>
    </r>
    <r>
      <rPr>
        <sz val="10"/>
        <rFont val="Arial"/>
        <family val="2"/>
      </rPr>
      <t xml:space="preserve">.
&gt; Colonne A (Nature de la dépense ou de la recette) : Sélectionnez la nature de la dépense dans la liste déroulante, 
&gt; Colonne B (Commentaire) personnalisez les commentaires.
&gt; Colonne C (Affectation) : L'affectation se fait automatiquement d'après la nature de la dépense sélectionnée. 
</t>
    </r>
    <r>
      <rPr>
        <b/>
        <sz val="10"/>
        <rFont val="Arial"/>
        <family val="2"/>
      </rPr>
      <t>Attention :</t>
    </r>
    <r>
      <rPr>
        <sz val="10"/>
        <rFont val="Arial"/>
        <family val="2"/>
      </rPr>
      <t xml:space="preserve"> si vous avez personnalisé la nature de la dépense, allez chercher le compte affecté dans le tableau des correspondances. 
&gt; Colonnes D et E (Prévsionnel ou Réalisé) : Remplissez la valeur de la dépense ou de la recette en prévisionnel ou en réalisé. 
&gt; Colonne F (Variation) : Elle se calcule automatiquement et donne l'écart entre le budget prévisionnel et le réalisé</t>
    </r>
  </si>
  <si>
    <t>Version du 20 décembre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</si>
</sst>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_-;\-* #,##0.00_-;_-* &quot;-&quot;??_-;_-@_-"/>
    <numFmt numFmtId="164" formatCode="_-* #,##0_-;\-* #,##0_-;_-* &quot;-&quot;??_-;_-@_-"/>
  </numFmts>
  <fonts count="12" x14ac:knownFonts="1">
    <font>
      <sz val="10"/>
      <name val="Arial"/>
    </font>
    <font>
      <sz val="10"/>
      <name val="Arial"/>
      <family val="2"/>
    </font>
    <font>
      <sz val="8"/>
      <name val="Arial"/>
      <family val="2"/>
    </font>
    <font>
      <sz val="10"/>
      <name val="Trebuchet MS"/>
      <family val="2"/>
    </font>
    <font>
      <sz val="8"/>
      <name val="Trebuchet MS"/>
      <family val="2"/>
    </font>
    <font>
      <b/>
      <sz val="8"/>
      <name val="Trebuchet MS"/>
      <family val="2"/>
    </font>
    <font>
      <b/>
      <sz val="8"/>
      <name val="Arial"/>
      <family val="2"/>
    </font>
    <font>
      <b/>
      <sz val="12"/>
      <name val="Trebuchet MS"/>
      <family val="2"/>
    </font>
    <font>
      <b/>
      <sz val="14"/>
      <name val="Trebuchet MS"/>
      <family val="2"/>
    </font>
    <font>
      <b/>
      <sz val="10"/>
      <name val="Arial"/>
      <family val="2"/>
    </font>
    <font>
      <b/>
      <i/>
      <sz val="10"/>
      <name val="Arial"/>
      <family val="2"/>
    </font>
    <font>
      <sz val="10"/>
      <color rgb="FFFF0000"/>
      <name val="Arial"/>
      <family val="2"/>
    </font>
  </fonts>
  <fills count="2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5050"/>
        <bgColor indexed="64"/>
      </patternFill>
    </fill>
    <fill>
      <patternFill patternType="solid">
        <fgColor theme="7" tint="0.59999389629810485"/>
        <bgColor indexed="64"/>
      </patternFill>
    </fill>
    <fill>
      <patternFill patternType="solid">
        <fgColor rgb="FFFF9933"/>
        <bgColor indexed="64"/>
      </patternFill>
    </fill>
    <fill>
      <patternFill patternType="solid">
        <fgColor rgb="FFFFCC99"/>
        <bgColor indexed="64"/>
      </patternFill>
    </fill>
    <fill>
      <patternFill patternType="solid">
        <fgColor rgb="FF99FFCC"/>
        <bgColor indexed="64"/>
      </patternFill>
    </fill>
    <fill>
      <patternFill patternType="solid">
        <fgColor rgb="FF00CC99"/>
        <bgColor indexed="64"/>
      </patternFill>
    </fill>
    <fill>
      <patternFill patternType="solid">
        <fgColor rgb="FFCCCCFF"/>
        <bgColor indexed="64"/>
      </patternFill>
    </fill>
    <fill>
      <patternFill patternType="solid">
        <fgColor rgb="FF9966FF"/>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s>
  <borders count="5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CCCCCC"/>
      </left>
      <right/>
      <top style="medium">
        <color rgb="FFCCCCCC"/>
      </top>
      <bottom style="medium">
        <color rgb="FFCCCCCC"/>
      </bottom>
      <diagonal/>
    </border>
    <border>
      <left style="thick">
        <color rgb="FF000000"/>
      </left>
      <right style="thin">
        <color rgb="FF000000"/>
      </right>
      <top style="thick">
        <color rgb="FF000000"/>
      </top>
      <bottom style="medium">
        <color rgb="FFCCCCCC"/>
      </bottom>
      <diagonal/>
    </border>
    <border>
      <left style="thin">
        <color rgb="FF000000"/>
      </left>
      <right style="thin">
        <color rgb="FF000000"/>
      </right>
      <top style="thick">
        <color rgb="FF000000"/>
      </top>
      <bottom style="medium">
        <color rgb="FFCCCCCC"/>
      </bottom>
      <diagonal/>
    </border>
    <border>
      <left style="thin">
        <color rgb="FF000000"/>
      </left>
      <right style="thin">
        <color rgb="FF000000"/>
      </right>
      <top style="medium">
        <color rgb="FFCCCCCC"/>
      </top>
      <bottom style="medium">
        <color rgb="FFCCCCCC"/>
      </bottom>
      <diagonal/>
    </border>
    <border>
      <left style="thin">
        <color rgb="FF000000"/>
      </left>
      <right style="thin">
        <color rgb="FF000000"/>
      </right>
      <top style="medium">
        <color rgb="FFCCCCCC"/>
      </top>
      <bottom/>
      <diagonal/>
    </border>
    <border>
      <left style="thin">
        <color rgb="FF000000"/>
      </left>
      <right style="thin">
        <color rgb="FF000000"/>
      </right>
      <top style="medium">
        <color rgb="FFCCCCCC"/>
      </top>
      <bottom style="medium">
        <color indexed="64"/>
      </bottom>
      <diagonal/>
    </border>
    <border>
      <left style="thin">
        <color rgb="FF000000"/>
      </left>
      <right/>
      <top style="thick">
        <color rgb="FF000000"/>
      </top>
      <bottom style="medium">
        <color rgb="FFCCCCCC"/>
      </bottom>
      <diagonal/>
    </border>
    <border>
      <left style="thin">
        <color rgb="FF000000"/>
      </left>
      <right/>
      <top style="medium">
        <color rgb="FFCCCCCC"/>
      </top>
      <bottom style="medium">
        <color rgb="FFCCCCCC"/>
      </bottom>
      <diagonal/>
    </border>
    <border>
      <left style="thin">
        <color rgb="FF000000"/>
      </left>
      <right/>
      <top style="medium">
        <color rgb="FFCCCCCC"/>
      </top>
      <bottom style="medium">
        <color indexed="64"/>
      </bottom>
      <diagonal/>
    </border>
    <border>
      <left style="medium">
        <color rgb="FF000000"/>
      </left>
      <right style="medium">
        <color rgb="FFCCCCCC"/>
      </right>
      <top style="thick">
        <color rgb="FF000000"/>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000000"/>
      </left>
      <right style="thick">
        <color rgb="FF000000"/>
      </right>
      <top style="thick">
        <color rgb="FF000000"/>
      </top>
      <bottom style="medium">
        <color rgb="FFCCCCCC"/>
      </bottom>
      <diagonal/>
    </border>
    <border>
      <left style="medium">
        <color rgb="FF000000"/>
      </left>
      <right style="thick">
        <color rgb="FF000000"/>
      </right>
      <top style="medium">
        <color rgb="FFCCCCCC"/>
      </top>
      <bottom style="medium">
        <color rgb="FFCCCCCC"/>
      </bottom>
      <diagonal/>
    </border>
    <border>
      <left style="thick">
        <color rgb="FF000000"/>
      </left>
      <right style="thin">
        <color rgb="FF000000"/>
      </right>
      <top style="medium">
        <color rgb="FFCCCCCC"/>
      </top>
      <bottom style="medium">
        <color rgb="FFCCCCCC"/>
      </bottom>
      <diagonal/>
    </border>
    <border>
      <left style="thick">
        <color rgb="FF000000"/>
      </left>
      <right style="thin">
        <color rgb="FF000000"/>
      </right>
      <top style="medium">
        <color rgb="FFCCCCCC"/>
      </top>
      <bottom style="medium">
        <color indexed="64"/>
      </bottom>
      <diagonal/>
    </border>
    <border>
      <left style="thick">
        <color rgb="FF000000"/>
      </left>
      <right/>
      <top style="medium">
        <color indexed="64"/>
      </top>
      <bottom style="thick">
        <color rgb="FF000000"/>
      </bottom>
      <diagonal/>
    </border>
    <border>
      <left style="thin">
        <color indexed="64"/>
      </left>
      <right/>
      <top style="medium">
        <color indexed="64"/>
      </top>
      <bottom style="thick">
        <color rgb="FF000000"/>
      </bottom>
      <diagonal/>
    </border>
    <border>
      <left/>
      <right/>
      <top style="medium">
        <color indexed="64"/>
      </top>
      <bottom style="thick">
        <color rgb="FF000000"/>
      </bottom>
      <diagonal/>
    </border>
    <border>
      <left style="medium">
        <color rgb="FF000000"/>
      </left>
      <right style="medium">
        <color rgb="FFCCCCCC"/>
      </right>
      <top style="medium">
        <color indexed="64"/>
      </top>
      <bottom style="thick">
        <color rgb="FF000000"/>
      </bottom>
      <diagonal/>
    </border>
    <border>
      <left style="medium">
        <color rgb="FFCCCCCC"/>
      </left>
      <right/>
      <top style="medium">
        <color indexed="64"/>
      </top>
      <bottom style="thick">
        <color rgb="FF000000"/>
      </bottom>
      <diagonal/>
    </border>
    <border>
      <left style="medium">
        <color rgb="FF000000"/>
      </left>
      <right style="thick">
        <color rgb="FF000000"/>
      </right>
      <top style="medium">
        <color indexed="64"/>
      </top>
      <bottom style="thick">
        <color rgb="FF000000"/>
      </bottom>
      <diagonal/>
    </border>
    <border>
      <left style="thick">
        <color auto="1"/>
      </left>
      <right style="thin">
        <color indexed="64"/>
      </right>
      <top style="thick">
        <color auto="1"/>
      </top>
      <bottom style="thin">
        <color indexed="64"/>
      </bottom>
      <diagonal/>
    </border>
    <border>
      <left style="thin">
        <color indexed="64"/>
      </left>
      <right style="thin">
        <color indexed="64"/>
      </right>
      <top style="thick">
        <color auto="1"/>
      </top>
      <bottom style="thin">
        <color indexed="64"/>
      </bottom>
      <diagonal/>
    </border>
    <border>
      <left style="medium">
        <color rgb="FF000000"/>
      </left>
      <right style="medium">
        <color rgb="FFCCCCCC"/>
      </right>
      <top style="thick">
        <color auto="1"/>
      </top>
      <bottom style="medium">
        <color rgb="FFCCCCCC"/>
      </bottom>
      <diagonal/>
    </border>
    <border>
      <left style="medium">
        <color rgb="FFCCCCCC"/>
      </left>
      <right/>
      <top style="thick">
        <color auto="1"/>
      </top>
      <bottom style="medium">
        <color rgb="FFCCCCCC"/>
      </bottom>
      <diagonal/>
    </border>
    <border>
      <left style="medium">
        <color rgb="FF000000"/>
      </left>
      <right style="thick">
        <color auto="1"/>
      </right>
      <top style="thick">
        <color auto="1"/>
      </top>
      <bottom style="medium">
        <color rgb="FFCCCCCC"/>
      </bottom>
      <diagonal/>
    </border>
    <border>
      <left style="thick">
        <color auto="1"/>
      </left>
      <right style="thin">
        <color indexed="64"/>
      </right>
      <top style="thin">
        <color indexed="64"/>
      </top>
      <bottom style="thin">
        <color indexed="64"/>
      </bottom>
      <diagonal/>
    </border>
    <border>
      <left style="medium">
        <color rgb="FF000000"/>
      </left>
      <right style="thick">
        <color auto="1"/>
      </right>
      <top style="medium">
        <color rgb="FFCCCCCC"/>
      </top>
      <bottom style="medium">
        <color rgb="FFCCCCCC"/>
      </bottom>
      <diagonal/>
    </border>
    <border>
      <left style="thick">
        <color auto="1"/>
      </left>
      <right style="thin">
        <color indexed="64"/>
      </right>
      <top style="thin">
        <color indexed="64"/>
      </top>
      <bottom/>
      <diagonal/>
    </border>
    <border>
      <left style="thick">
        <color indexed="64"/>
      </left>
      <right/>
      <top style="thick">
        <color indexed="64"/>
      </top>
      <bottom style="thick">
        <color auto="1"/>
      </bottom>
      <diagonal/>
    </border>
    <border>
      <left/>
      <right/>
      <top style="thick">
        <color indexed="64"/>
      </top>
      <bottom style="thick">
        <color auto="1"/>
      </bottom>
      <diagonal/>
    </border>
    <border>
      <left/>
      <right style="thick">
        <color indexed="64"/>
      </right>
      <top style="thick">
        <color indexed="64"/>
      </top>
      <bottom style="thick">
        <color auto="1"/>
      </bottom>
      <diagonal/>
    </border>
    <border>
      <left style="thin">
        <color auto="1"/>
      </left>
      <right style="thin">
        <color auto="1"/>
      </right>
      <top style="thick">
        <color rgb="FF000000"/>
      </top>
      <bottom style="medium">
        <color rgb="FFCCCCCC"/>
      </bottom>
      <diagonal/>
    </border>
    <border>
      <left style="thin">
        <color auto="1"/>
      </left>
      <right style="thin">
        <color auto="1"/>
      </right>
      <top style="medium">
        <color rgb="FFCCCCCC"/>
      </top>
      <bottom style="medium">
        <color rgb="FFCCCCCC"/>
      </bottom>
      <diagonal/>
    </border>
    <border>
      <left style="thin">
        <color auto="1"/>
      </left>
      <right style="thin">
        <color auto="1"/>
      </right>
      <top style="medium">
        <color rgb="FFCCCCCC"/>
      </top>
      <bottom/>
      <diagonal/>
    </border>
    <border>
      <left style="thin">
        <color auto="1"/>
      </left>
      <right style="thin">
        <color auto="1"/>
      </right>
      <top style="medium">
        <color rgb="FFCCCCCC"/>
      </top>
      <bottom style="medium">
        <color indexed="64"/>
      </bottom>
      <diagonal/>
    </border>
    <border>
      <left style="thin">
        <color auto="1"/>
      </left>
      <right/>
      <top style="thick">
        <color rgb="FF000000"/>
      </top>
      <bottom style="medium">
        <color rgb="FFCCCCCC"/>
      </bottom>
      <diagonal/>
    </border>
    <border>
      <left style="thin">
        <color auto="1"/>
      </left>
      <right/>
      <top style="medium">
        <color rgb="FFCCCCCC"/>
      </top>
      <bottom style="medium">
        <color rgb="FFCCCCCC"/>
      </bottom>
      <diagonal/>
    </border>
    <border>
      <left style="thin">
        <color auto="1"/>
      </left>
      <right/>
      <top style="medium">
        <color rgb="FFCCCCCC"/>
      </top>
      <bottom style="medium">
        <color indexed="64"/>
      </bottom>
      <diagonal/>
    </border>
    <border>
      <left style="thick">
        <color rgb="FF000000"/>
      </left>
      <right style="thin">
        <color auto="1"/>
      </right>
      <top style="thick">
        <color rgb="FF000000"/>
      </top>
      <bottom style="medium">
        <color rgb="FFCCCCCC"/>
      </bottom>
      <diagonal/>
    </border>
    <border>
      <left style="thick">
        <color rgb="FF000000"/>
      </left>
      <right style="thin">
        <color auto="1"/>
      </right>
      <top style="medium">
        <color rgb="FFCCCCCC"/>
      </top>
      <bottom style="medium">
        <color rgb="FFCCCCCC"/>
      </bottom>
      <diagonal/>
    </border>
    <border>
      <left style="thick">
        <color rgb="FF000000"/>
      </left>
      <right style="thin">
        <color auto="1"/>
      </right>
      <top style="medium">
        <color rgb="FFCCCCCC"/>
      </top>
      <bottom style="medium">
        <color indexed="64"/>
      </bottom>
      <diagonal/>
    </border>
  </borders>
  <cellStyleXfs count="5">
    <xf numFmtId="0" fontId="0"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2" fillId="0" borderId="0" xfId="1" applyFont="1"/>
    <xf numFmtId="0" fontId="2" fillId="0" borderId="0" xfId="1" applyFont="1" applyAlignment="1">
      <alignment horizontal="center"/>
    </xf>
    <xf numFmtId="0" fontId="2" fillId="0" borderId="0" xfId="1" applyFont="1" applyBorder="1"/>
    <xf numFmtId="0" fontId="3" fillId="0" borderId="0" xfId="1" applyFont="1"/>
    <xf numFmtId="0" fontId="3" fillId="0" borderId="0" xfId="1" applyFont="1" applyBorder="1"/>
    <xf numFmtId="0" fontId="5" fillId="0" borderId="0" xfId="1" applyFont="1" applyFill="1"/>
    <xf numFmtId="0" fontId="5" fillId="0" borderId="0" xfId="1" applyFont="1" applyFill="1" applyBorder="1" applyAlignment="1">
      <alignment horizontal="center"/>
    </xf>
    <xf numFmtId="0" fontId="5" fillId="0" borderId="0" xfId="1" applyFont="1" applyFill="1" applyBorder="1"/>
    <xf numFmtId="0" fontId="5" fillId="0" borderId="0" xfId="1" applyFont="1" applyFill="1" applyAlignment="1">
      <alignment vertical="center"/>
    </xf>
    <xf numFmtId="0" fontId="5" fillId="0" borderId="0" xfId="1" applyFont="1" applyFill="1" applyBorder="1" applyAlignment="1">
      <alignment horizontal="center" vertical="center"/>
    </xf>
    <xf numFmtId="0" fontId="4" fillId="0" borderId="0"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4" fillId="0" borderId="0" xfId="1" applyFont="1" applyAlignment="1">
      <alignment horizontal="center" vertical="center"/>
    </xf>
    <xf numFmtId="0" fontId="5" fillId="0" borderId="0" xfId="1" applyFont="1" applyFill="1" applyBorder="1" applyAlignment="1">
      <alignment vertical="center"/>
    </xf>
    <xf numFmtId="0" fontId="2" fillId="0" borderId="0" xfId="1" applyFont="1" applyAlignment="1">
      <alignment vertical="center"/>
    </xf>
    <xf numFmtId="0" fontId="2" fillId="0" borderId="0" xfId="1" applyFont="1" applyBorder="1" applyAlignment="1">
      <alignment vertical="center"/>
    </xf>
    <xf numFmtId="0" fontId="0" fillId="0" borderId="0" xfId="0" applyBorder="1"/>
    <xf numFmtId="0" fontId="5" fillId="0" borderId="1" xfId="1" applyFont="1" applyFill="1" applyBorder="1" applyAlignment="1">
      <alignment vertical="center"/>
    </xf>
    <xf numFmtId="4" fontId="5" fillId="2" borderId="2" xfId="1" applyNumberFormat="1" applyFont="1" applyFill="1" applyBorder="1" applyAlignment="1">
      <alignment vertical="center"/>
    </xf>
    <xf numFmtId="0" fontId="5" fillId="2" borderId="2" xfId="1" applyFont="1" applyFill="1" applyBorder="1" applyAlignment="1">
      <alignment vertical="center"/>
    </xf>
    <xf numFmtId="4" fontId="5" fillId="2" borderId="3" xfId="1" applyNumberFormat="1" applyFont="1" applyFill="1" applyBorder="1" applyAlignment="1">
      <alignment vertical="center"/>
    </xf>
    <xf numFmtId="0" fontId="5" fillId="2" borderId="4" xfId="1" applyFont="1" applyFill="1" applyBorder="1" applyAlignment="1">
      <alignment vertical="center"/>
    </xf>
    <xf numFmtId="0" fontId="4" fillId="0" borderId="5" xfId="1" applyFont="1" applyBorder="1" applyAlignment="1">
      <alignment vertical="center"/>
    </xf>
    <xf numFmtId="0" fontId="5" fillId="0" borderId="5" xfId="1" applyFont="1" applyBorder="1" applyAlignment="1">
      <alignment vertical="center"/>
    </xf>
    <xf numFmtId="0" fontId="4" fillId="0" borderId="6" xfId="1" applyFont="1" applyBorder="1" applyAlignment="1">
      <alignment vertical="center"/>
    </xf>
    <xf numFmtId="0" fontId="5" fillId="0" borderId="6" xfId="1" applyFont="1" applyBorder="1" applyAlignment="1">
      <alignment vertical="center"/>
    </xf>
    <xf numFmtId="4" fontId="4" fillId="0" borderId="3" xfId="1" applyNumberFormat="1" applyFont="1" applyBorder="1" applyAlignment="1">
      <alignment vertical="center"/>
    </xf>
    <xf numFmtId="4" fontId="4" fillId="3" borderId="6" xfId="1" applyNumberFormat="1" applyFont="1" applyFill="1" applyBorder="1" applyAlignment="1">
      <alignment vertical="center"/>
    </xf>
    <xf numFmtId="0" fontId="4" fillId="0" borderId="0" xfId="1" applyFont="1" applyFill="1" applyBorder="1" applyAlignment="1">
      <alignment vertical="center" wrapText="1"/>
    </xf>
    <xf numFmtId="2" fontId="5" fillId="3" borderId="6" xfId="1" applyNumberFormat="1" applyFont="1" applyFill="1" applyBorder="1" applyAlignment="1">
      <alignment horizontal="right" vertical="center"/>
    </xf>
    <xf numFmtId="0" fontId="5" fillId="3" borderId="6" xfId="1" applyFont="1" applyFill="1" applyBorder="1" applyAlignment="1">
      <alignment horizontal="right" vertical="center"/>
    </xf>
    <xf numFmtId="0" fontId="5" fillId="0" borderId="3" xfId="1" applyFont="1" applyFill="1" applyBorder="1" applyAlignment="1">
      <alignment vertical="center"/>
    </xf>
    <xf numFmtId="0" fontId="5" fillId="0" borderId="6" xfId="1" applyFont="1" applyFill="1" applyBorder="1" applyAlignment="1">
      <alignment vertical="center"/>
    </xf>
    <xf numFmtId="0" fontId="4" fillId="0" borderId="6" xfId="1" applyFont="1" applyFill="1" applyBorder="1" applyAlignment="1">
      <alignment vertical="center" wrapText="1"/>
    </xf>
    <xf numFmtId="0" fontId="6" fillId="0" borderId="0" xfId="1" applyFont="1"/>
    <xf numFmtId="0" fontId="4" fillId="0" borderId="6" xfId="1" applyFont="1" applyFill="1" applyBorder="1" applyAlignment="1">
      <alignment vertical="center"/>
    </xf>
    <xf numFmtId="0" fontId="2" fillId="0" borderId="6" xfId="1" applyFont="1" applyBorder="1"/>
    <xf numFmtId="0" fontId="5" fillId="0" borderId="6" xfId="1" applyFont="1" applyBorder="1" applyAlignment="1">
      <alignment vertical="center" wrapText="1"/>
    </xf>
    <xf numFmtId="4" fontId="5" fillId="2" borderId="7" xfId="1" applyNumberFormat="1" applyFont="1" applyFill="1" applyBorder="1" applyAlignment="1">
      <alignment vertical="center"/>
    </xf>
    <xf numFmtId="0" fontId="5" fillId="2" borderId="7" xfId="1" applyFont="1" applyFill="1" applyBorder="1" applyAlignment="1">
      <alignment vertical="center"/>
    </xf>
    <xf numFmtId="0" fontId="5" fillId="2" borderId="8" xfId="1" applyFont="1" applyFill="1" applyBorder="1" applyAlignment="1">
      <alignment vertical="center"/>
    </xf>
    <xf numFmtId="4" fontId="5" fillId="0" borderId="0" xfId="1" applyNumberFormat="1" applyFont="1" applyBorder="1" applyAlignment="1">
      <alignment horizontal="right" vertical="center"/>
    </xf>
    <xf numFmtId="4" fontId="5" fillId="0" borderId="10" xfId="1" applyNumberFormat="1" applyFont="1" applyBorder="1" applyAlignment="1">
      <alignment vertical="center"/>
    </xf>
    <xf numFmtId="4" fontId="5" fillId="0" borderId="2" xfId="1" applyNumberFormat="1" applyFont="1" applyBorder="1" applyAlignment="1">
      <alignment vertical="center"/>
    </xf>
    <xf numFmtId="4" fontId="5" fillId="0" borderId="0" xfId="1" applyNumberFormat="1" applyFont="1" applyBorder="1" applyAlignment="1">
      <alignment vertical="center"/>
    </xf>
    <xf numFmtId="0" fontId="5" fillId="0" borderId="0" xfId="1" applyFont="1" applyBorder="1" applyAlignment="1">
      <alignment vertical="center"/>
    </xf>
    <xf numFmtId="0" fontId="5" fillId="3" borderId="11" xfId="1" applyFont="1" applyFill="1" applyBorder="1" applyAlignment="1">
      <alignment horizontal="right" vertical="center"/>
    </xf>
    <xf numFmtId="0" fontId="4" fillId="0" borderId="1" xfId="1" applyFont="1" applyBorder="1" applyAlignment="1">
      <alignment vertical="center"/>
    </xf>
    <xf numFmtId="2" fontId="5" fillId="0" borderId="10" xfId="1" applyNumberFormat="1" applyFont="1" applyBorder="1" applyAlignment="1">
      <alignment horizontal="right" vertical="center"/>
    </xf>
    <xf numFmtId="4" fontId="5" fillId="3" borderId="6" xfId="1" applyNumberFormat="1" applyFont="1" applyFill="1" applyBorder="1" applyAlignment="1">
      <alignment horizontal="right" vertical="center"/>
    </xf>
    <xf numFmtId="0" fontId="5" fillId="3" borderId="2" xfId="1" applyFont="1" applyFill="1" applyBorder="1" applyAlignment="1">
      <alignment horizontal="right" vertical="center"/>
    </xf>
    <xf numFmtId="0" fontId="5" fillId="0" borderId="9" xfId="1" applyFont="1" applyBorder="1" applyAlignment="1">
      <alignment vertical="center"/>
    </xf>
    <xf numFmtId="4" fontId="5" fillId="0" borderId="6" xfId="1" applyNumberFormat="1" applyFont="1" applyBorder="1" applyAlignment="1">
      <alignment vertical="center"/>
    </xf>
    <xf numFmtId="0" fontId="2" fillId="0" borderId="1" xfId="1" applyFont="1" applyBorder="1"/>
    <xf numFmtId="0" fontId="2" fillId="0" borderId="1" xfId="1" applyFont="1" applyBorder="1" applyAlignment="1">
      <alignment horizontal="center"/>
    </xf>
    <xf numFmtId="0" fontId="4" fillId="0" borderId="7" xfId="1" applyFont="1" applyBorder="1" applyAlignment="1">
      <alignment vertical="center"/>
    </xf>
    <xf numFmtId="4" fontId="5" fillId="0" borderId="12" xfId="1" applyNumberFormat="1" applyFont="1" applyBorder="1" applyAlignment="1">
      <alignment vertical="center"/>
    </xf>
    <xf numFmtId="0" fontId="4" fillId="0" borderId="3" xfId="1" applyFont="1" applyBorder="1" applyAlignment="1">
      <alignment vertical="center"/>
    </xf>
    <xf numFmtId="0" fontId="2" fillId="0" borderId="1" xfId="1" applyFont="1" applyFill="1" applyBorder="1"/>
    <xf numFmtId="4" fontId="5" fillId="0" borderId="3" xfId="1" applyNumberFormat="1" applyFont="1" applyBorder="1" applyAlignment="1">
      <alignment vertical="center"/>
    </xf>
    <xf numFmtId="2" fontId="5" fillId="3" borderId="2" xfId="1" applyNumberFormat="1" applyFont="1" applyFill="1" applyBorder="1" applyAlignment="1">
      <alignment horizontal="right" vertical="center"/>
    </xf>
    <xf numFmtId="4" fontId="5" fillId="0" borderId="3" xfId="1" applyNumberFormat="1" applyFont="1" applyBorder="1" applyAlignment="1">
      <alignment horizontal="right" vertical="center"/>
    </xf>
    <xf numFmtId="0" fontId="5" fillId="3" borderId="4" xfId="1" applyFont="1" applyFill="1" applyBorder="1" applyAlignment="1">
      <alignment horizontal="right" vertical="center"/>
    </xf>
    <xf numFmtId="0" fontId="6" fillId="0" borderId="0" xfId="1" applyFont="1" applyAlignment="1">
      <alignment horizontal="right"/>
    </xf>
    <xf numFmtId="4" fontId="5" fillId="0" borderId="10" xfId="1" applyNumberFormat="1" applyFont="1" applyFill="1" applyBorder="1" applyAlignment="1">
      <alignment vertical="center"/>
    </xf>
    <xf numFmtId="4" fontId="5" fillId="3" borderId="2" xfId="1" applyNumberFormat="1" applyFont="1" applyFill="1" applyBorder="1" applyAlignment="1">
      <alignment horizontal="right" vertical="center"/>
    </xf>
    <xf numFmtId="4" fontId="5" fillId="0" borderId="5" xfId="1" applyNumberFormat="1" applyFont="1" applyBorder="1" applyAlignment="1">
      <alignment vertical="center"/>
    </xf>
    <xf numFmtId="0" fontId="7" fillId="0" borderId="2" xfId="1" applyFont="1" applyBorder="1" applyAlignment="1">
      <alignment horizontal="center" vertical="center"/>
    </xf>
    <xf numFmtId="0" fontId="7" fillId="0" borderId="13" xfId="1" applyFont="1" applyBorder="1" applyAlignment="1">
      <alignment horizontal="center" vertical="center"/>
    </xf>
    <xf numFmtId="0" fontId="7" fillId="0" borderId="3" xfId="1" applyFont="1" applyBorder="1" applyAlignment="1">
      <alignment horizontal="center" vertical="center"/>
    </xf>
    <xf numFmtId="0" fontId="7" fillId="0" borderId="11" xfId="1" applyFont="1" applyBorder="1" applyAlignment="1">
      <alignment horizontal="center" vertical="center"/>
    </xf>
    <xf numFmtId="0" fontId="7" fillId="0" borderId="6" xfId="1" applyFont="1" applyBorder="1" applyAlignment="1">
      <alignment horizontal="center" vertical="center"/>
    </xf>
    <xf numFmtId="0" fontId="8" fillId="0" borderId="0" xfId="1" applyFont="1" applyAlignment="1">
      <alignment horizontal="center" vertical="center"/>
    </xf>
    <xf numFmtId="0" fontId="4" fillId="0" borderId="2" xfId="1" applyFont="1" applyFill="1" applyBorder="1" applyAlignment="1">
      <alignment vertical="center" wrapText="1"/>
    </xf>
    <xf numFmtId="0" fontId="5" fillId="0" borderId="2" xfId="1" applyFont="1" applyFill="1" applyBorder="1" applyAlignment="1">
      <alignment vertical="center"/>
    </xf>
    <xf numFmtId="0" fontId="1" fillId="0" borderId="0" xfId="0" applyFont="1"/>
    <xf numFmtId="0" fontId="4" fillId="0" borderId="7" xfId="1" applyFont="1" applyFill="1" applyBorder="1" applyAlignment="1">
      <alignment vertical="center"/>
    </xf>
    <xf numFmtId="0" fontId="1" fillId="0" borderId="0" xfId="0" applyFont="1" applyFill="1" applyBorder="1" applyAlignment="1"/>
    <xf numFmtId="0" fontId="0" fillId="0" borderId="0" xfId="0" applyFill="1"/>
    <xf numFmtId="0" fontId="0" fillId="0" borderId="0" xfId="0" applyFill="1" applyBorder="1"/>
    <xf numFmtId="0" fontId="9" fillId="0" borderId="0" xfId="0" applyFont="1" applyFill="1" applyBorder="1"/>
    <xf numFmtId="4" fontId="5" fillId="2" borderId="6" xfId="1" applyNumberFormat="1" applyFont="1" applyFill="1" applyBorder="1" applyAlignment="1">
      <alignment vertical="center"/>
    </xf>
    <xf numFmtId="4" fontId="5" fillId="3" borderId="11" xfId="1" applyNumberFormat="1" applyFont="1" applyFill="1" applyBorder="1" applyAlignment="1">
      <alignment horizontal="right" vertical="center"/>
    </xf>
    <xf numFmtId="0" fontId="1" fillId="15" borderId="17" xfId="0" applyFont="1" applyFill="1" applyBorder="1" applyAlignment="1"/>
    <xf numFmtId="0" fontId="9" fillId="0" borderId="18" xfId="0" applyFont="1" applyBorder="1" applyAlignment="1"/>
    <xf numFmtId="0" fontId="9" fillId="0" borderId="19" xfId="0" applyFont="1" applyBorder="1" applyAlignment="1"/>
    <xf numFmtId="0" fontId="11" fillId="15" borderId="20" xfId="0" applyFont="1" applyFill="1" applyBorder="1" applyAlignment="1"/>
    <xf numFmtId="0" fontId="1" fillId="8" borderId="20" xfId="0" applyFont="1" applyFill="1" applyBorder="1" applyAlignment="1"/>
    <xf numFmtId="0" fontId="1" fillId="0" borderId="20" xfId="0" applyFont="1" applyBorder="1" applyAlignment="1"/>
    <xf numFmtId="0" fontId="1" fillId="0" borderId="21" xfId="0" applyFont="1" applyBorder="1" applyAlignment="1"/>
    <xf numFmtId="0" fontId="1" fillId="8" borderId="21" xfId="0" applyFont="1" applyFill="1" applyBorder="1" applyAlignment="1"/>
    <xf numFmtId="0" fontId="1" fillId="0" borderId="22" xfId="0" applyFont="1" applyBorder="1" applyAlignment="1"/>
    <xf numFmtId="0" fontId="9" fillId="0" borderId="23" xfId="0" applyFont="1" applyBorder="1" applyAlignment="1"/>
    <xf numFmtId="0" fontId="1" fillId="15" borderId="24" xfId="0" applyFont="1" applyFill="1" applyBorder="1" applyAlignment="1"/>
    <xf numFmtId="0" fontId="1" fillId="8" borderId="24" xfId="0" applyFont="1" applyFill="1" applyBorder="1" applyAlignment="1"/>
    <xf numFmtId="0" fontId="1" fillId="0" borderId="24" xfId="0" applyFont="1" applyBorder="1" applyAlignment="1"/>
    <xf numFmtId="0" fontId="1" fillId="0" borderId="25" xfId="0" applyFont="1" applyBorder="1" applyAlignment="1"/>
    <xf numFmtId="0" fontId="9" fillId="11" borderId="17" xfId="0" applyFont="1" applyFill="1" applyBorder="1" applyAlignment="1">
      <alignment horizontal="center"/>
    </xf>
    <xf numFmtId="0" fontId="1" fillId="11" borderId="17" xfId="0" applyFont="1" applyFill="1" applyBorder="1" applyAlignment="1"/>
    <xf numFmtId="0" fontId="9" fillId="10" borderId="26" xfId="0" applyFont="1" applyFill="1" applyBorder="1" applyAlignment="1">
      <alignment horizontal="center"/>
    </xf>
    <xf numFmtId="0" fontId="1" fillId="15" borderId="27" xfId="0" applyFont="1" applyFill="1" applyBorder="1" applyAlignment="1">
      <alignment horizontal="right"/>
    </xf>
    <xf numFmtId="0" fontId="1" fillId="10" borderId="27" xfId="0" applyFont="1" applyFill="1" applyBorder="1" applyAlignment="1">
      <alignment horizontal="right"/>
    </xf>
    <xf numFmtId="0" fontId="1" fillId="10" borderId="27" xfId="0" applyFont="1" applyFill="1" applyBorder="1" applyAlignment="1"/>
    <xf numFmtId="0" fontId="9" fillId="13" borderId="28" xfId="0" applyFont="1" applyFill="1" applyBorder="1" applyAlignment="1">
      <alignment horizontal="center"/>
    </xf>
    <xf numFmtId="0" fontId="1" fillId="15" borderId="29" xfId="0" applyFont="1" applyFill="1" applyBorder="1" applyAlignment="1"/>
    <xf numFmtId="0" fontId="1" fillId="13" borderId="29" xfId="0" applyFont="1" applyFill="1" applyBorder="1" applyAlignment="1"/>
    <xf numFmtId="0" fontId="1" fillId="15" borderId="30" xfId="0" applyFont="1" applyFill="1" applyBorder="1" applyAlignment="1"/>
    <xf numFmtId="0" fontId="9" fillId="8" borderId="30" xfId="0" applyFont="1" applyFill="1" applyBorder="1" applyAlignment="1"/>
    <xf numFmtId="0" fontId="1" fillId="0" borderId="30" xfId="0" applyFont="1" applyBorder="1" applyAlignment="1"/>
    <xf numFmtId="0" fontId="1" fillId="0" borderId="31" xfId="0" applyFont="1" applyBorder="1" applyAlignment="1"/>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1" fillId="9" borderId="35" xfId="0" applyFont="1" applyFill="1" applyBorder="1" applyAlignment="1"/>
    <xf numFmtId="0" fontId="1" fillId="12" borderId="36" xfId="0" applyFont="1" applyFill="1" applyBorder="1" applyAlignment="1"/>
    <xf numFmtId="0" fontId="1" fillId="14" borderId="37" xfId="0" applyFont="1" applyFill="1" applyBorder="1" applyAlignment="1"/>
    <xf numFmtId="0" fontId="4" fillId="0" borderId="38" xfId="1" applyFont="1" applyFill="1" applyBorder="1" applyAlignment="1">
      <alignment vertical="center"/>
    </xf>
    <xf numFmtId="0" fontId="4" fillId="0" borderId="39" xfId="1" applyFont="1" applyFill="1" applyBorder="1" applyAlignment="1">
      <alignment vertical="center"/>
    </xf>
    <xf numFmtId="0" fontId="2" fillId="0" borderId="39" xfId="1" applyFont="1" applyBorder="1"/>
    <xf numFmtId="0" fontId="1" fillId="10" borderId="40" xfId="0" applyFont="1" applyFill="1" applyBorder="1" applyAlignment="1"/>
    <xf numFmtId="0" fontId="1" fillId="11" borderId="41" xfId="0" applyFont="1" applyFill="1" applyBorder="1" applyAlignment="1"/>
    <xf numFmtId="0" fontId="1" fillId="13" borderId="42" xfId="0" applyFont="1" applyFill="1" applyBorder="1" applyAlignment="1"/>
    <xf numFmtId="0" fontId="4" fillId="0" borderId="43" xfId="1" applyFont="1" applyFill="1" applyBorder="1" applyAlignment="1">
      <alignment vertical="center"/>
    </xf>
    <xf numFmtId="0" fontId="1" fillId="13" borderId="44" xfId="0" applyFont="1" applyFill="1" applyBorder="1" applyAlignment="1"/>
    <xf numFmtId="0" fontId="5" fillId="0" borderId="45" xfId="1" applyFont="1" applyFill="1" applyBorder="1" applyAlignment="1">
      <alignment vertical="center"/>
    </xf>
    <xf numFmtId="0" fontId="9" fillId="0" borderId="49" xfId="0" applyFont="1" applyBorder="1" applyAlignment="1"/>
    <xf numFmtId="0" fontId="11" fillId="15" borderId="50" xfId="0" applyFont="1" applyFill="1" applyBorder="1" applyAlignment="1"/>
    <xf numFmtId="0" fontId="1" fillId="8" borderId="50" xfId="0" applyFont="1" applyFill="1" applyBorder="1" applyAlignment="1"/>
    <xf numFmtId="0" fontId="1" fillId="0" borderId="50" xfId="0" applyFont="1" applyBorder="1" applyAlignment="1"/>
    <xf numFmtId="0" fontId="1" fillId="0" borderId="51" xfId="0" applyFont="1" applyBorder="1" applyAlignment="1"/>
    <xf numFmtId="0" fontId="1" fillId="0" borderId="50" xfId="0" applyFont="1" applyFill="1" applyBorder="1" applyAlignment="1"/>
    <xf numFmtId="0" fontId="1" fillId="0" borderId="52" xfId="0" applyFont="1" applyBorder="1" applyAlignment="1"/>
    <xf numFmtId="0" fontId="9" fillId="0" borderId="53" xfId="0" applyFont="1" applyBorder="1" applyAlignment="1"/>
    <xf numFmtId="0" fontId="1" fillId="15" borderId="54" xfId="0" applyFont="1" applyFill="1" applyBorder="1" applyAlignment="1"/>
    <xf numFmtId="0" fontId="1" fillId="8" borderId="54" xfId="0" applyFont="1" applyFill="1" applyBorder="1" applyAlignment="1"/>
    <xf numFmtId="0" fontId="1" fillId="0" borderId="54" xfId="0" applyFont="1" applyBorder="1" applyAlignment="1"/>
    <xf numFmtId="0" fontId="1" fillId="0" borderId="55" xfId="0" applyFont="1" applyBorder="1" applyAlignment="1"/>
    <xf numFmtId="0" fontId="9" fillId="0" borderId="56" xfId="0" applyFont="1" applyBorder="1" applyAlignment="1"/>
    <xf numFmtId="0" fontId="1" fillId="15" borderId="57" xfId="0" applyFont="1" applyFill="1" applyBorder="1" applyAlignment="1"/>
    <xf numFmtId="0" fontId="9" fillId="8" borderId="57" xfId="0" applyFont="1" applyFill="1" applyBorder="1" applyAlignment="1"/>
    <xf numFmtId="0" fontId="1" fillId="0" borderId="57" xfId="0" applyFont="1" applyBorder="1" applyAlignment="1"/>
    <xf numFmtId="0" fontId="9" fillId="0" borderId="57" xfId="0" applyFont="1" applyFill="1" applyBorder="1" applyAlignment="1"/>
    <xf numFmtId="0" fontId="1" fillId="0" borderId="57" xfId="0" applyFont="1" applyFill="1" applyBorder="1" applyAlignment="1"/>
    <xf numFmtId="0" fontId="1" fillId="0" borderId="58" xfId="0" applyFont="1" applyBorder="1" applyAlignment="1"/>
    <xf numFmtId="0" fontId="9" fillId="0" borderId="36" xfId="0" applyFont="1" applyBorder="1" applyAlignment="1">
      <alignment horizontal="center"/>
    </xf>
    <xf numFmtId="0" fontId="2" fillId="0" borderId="38" xfId="1" applyFont="1" applyBorder="1"/>
    <xf numFmtId="0" fontId="4" fillId="0" borderId="43" xfId="1" applyFont="1" applyFill="1" applyBorder="1" applyAlignment="1">
      <alignment vertical="center" wrapText="1"/>
    </xf>
    <xf numFmtId="0" fontId="4" fillId="0" borderId="45" xfId="1" applyFont="1" applyFill="1" applyBorder="1" applyAlignment="1">
      <alignment vertical="center" wrapText="1"/>
    </xf>
    <xf numFmtId="0" fontId="9" fillId="0" borderId="0" xfId="0" applyFont="1" applyFill="1" applyBorder="1" applyAlignment="1">
      <alignment horizontal="center"/>
    </xf>
    <xf numFmtId="0" fontId="9" fillId="4" borderId="6" xfId="2" applyFont="1" applyFill="1" applyBorder="1"/>
    <xf numFmtId="0" fontId="9" fillId="18" borderId="6" xfId="2" applyFont="1" applyFill="1" applyBorder="1"/>
    <xf numFmtId="0" fontId="1" fillId="0" borderId="0" xfId="2"/>
    <xf numFmtId="0" fontId="1" fillId="18" borderId="6" xfId="2" applyFill="1" applyBorder="1"/>
    <xf numFmtId="44" fontId="0" fillId="18" borderId="6" xfId="3" applyFont="1" applyFill="1" applyBorder="1"/>
    <xf numFmtId="44" fontId="9" fillId="4" borderId="6" xfId="3" applyFont="1" applyFill="1" applyBorder="1"/>
    <xf numFmtId="0" fontId="9" fillId="19" borderId="6" xfId="2" applyFont="1" applyFill="1" applyBorder="1"/>
    <xf numFmtId="0" fontId="9" fillId="20" borderId="6" xfId="2" applyFont="1" applyFill="1" applyBorder="1"/>
    <xf numFmtId="0" fontId="1" fillId="20" borderId="6" xfId="2" applyFill="1" applyBorder="1"/>
    <xf numFmtId="44" fontId="0" fillId="20" borderId="6" xfId="3" applyFont="1" applyFill="1" applyBorder="1"/>
    <xf numFmtId="44" fontId="9" fillId="19" borderId="6" xfId="3" applyFont="1" applyFill="1" applyBorder="1"/>
    <xf numFmtId="0" fontId="9" fillId="6" borderId="6" xfId="2" applyFont="1" applyFill="1" applyBorder="1" applyAlignment="1">
      <alignment vertical="center" wrapText="1"/>
    </xf>
    <xf numFmtId="44" fontId="0" fillId="6" borderId="6" xfId="3" applyFont="1" applyFill="1" applyBorder="1"/>
    <xf numFmtId="164" fontId="0" fillId="6" borderId="6" xfId="4" applyNumberFormat="1" applyFont="1" applyFill="1" applyBorder="1"/>
    <xf numFmtId="44" fontId="0" fillId="21" borderId="6" xfId="3" applyFont="1" applyFill="1" applyBorder="1"/>
    <xf numFmtId="0" fontId="9" fillId="22" borderId="6" xfId="2" applyFont="1" applyFill="1" applyBorder="1" applyAlignment="1">
      <alignment vertical="center"/>
    </xf>
    <xf numFmtId="0" fontId="9" fillId="23" borderId="6" xfId="2" applyFont="1" applyFill="1" applyBorder="1" applyAlignment="1">
      <alignment vertical="center"/>
    </xf>
    <xf numFmtId="0" fontId="9" fillId="23" borderId="6" xfId="2" applyFont="1" applyFill="1" applyBorder="1" applyAlignment="1">
      <alignment vertical="center" wrapText="1"/>
    </xf>
    <xf numFmtId="0" fontId="1" fillId="0" borderId="0" xfId="2" applyAlignment="1">
      <alignment vertical="center"/>
    </xf>
    <xf numFmtId="0" fontId="9" fillId="23" borderId="6" xfId="2" applyFont="1" applyFill="1" applyBorder="1"/>
    <xf numFmtId="0" fontId="1" fillId="23" borderId="6" xfId="2" applyFill="1" applyBorder="1"/>
    <xf numFmtId="44" fontId="0" fillId="23" borderId="6" xfId="3" applyFont="1" applyFill="1" applyBorder="1"/>
    <xf numFmtId="0" fontId="1" fillId="24" borderId="6" xfId="2" applyFill="1" applyBorder="1"/>
    <xf numFmtId="0" fontId="1" fillId="0" borderId="0" xfId="2" applyFont="1"/>
    <xf numFmtId="0" fontId="1" fillId="0" borderId="0" xfId="2" applyFont="1" applyFill="1" applyBorder="1"/>
    <xf numFmtId="0" fontId="1" fillId="0" borderId="0" xfId="2" quotePrefix="1" applyFont="1"/>
    <xf numFmtId="44" fontId="1" fillId="23" borderId="6" xfId="2" applyNumberFormat="1" applyFill="1" applyBorder="1"/>
    <xf numFmtId="0" fontId="9" fillId="4" borderId="6" xfId="0" applyFont="1" applyFill="1" applyBorder="1" applyProtection="1"/>
    <xf numFmtId="0" fontId="1" fillId="0" borderId="6" xfId="0" applyFont="1" applyBorder="1" applyProtection="1"/>
    <xf numFmtId="0" fontId="0" fillId="0" borderId="6" xfId="0" applyBorder="1" applyProtection="1"/>
    <xf numFmtId="0" fontId="1" fillId="0" borderId="0" xfId="0" applyFont="1" applyProtection="1"/>
    <xf numFmtId="0" fontId="0" fillId="0" borderId="0" xfId="0" applyProtection="1"/>
    <xf numFmtId="0" fontId="9" fillId="5" borderId="6" xfId="0" applyFont="1" applyFill="1" applyBorder="1" applyProtection="1"/>
    <xf numFmtId="0" fontId="9" fillId="7" borderId="6" xfId="0" applyFont="1" applyFill="1" applyBorder="1" applyProtection="1"/>
    <xf numFmtId="0" fontId="0" fillId="0" borderId="6" xfId="0" applyFill="1" applyBorder="1" applyProtection="1"/>
    <xf numFmtId="0" fontId="0" fillId="0" borderId="0" xfId="0" applyFill="1" applyProtection="1"/>
    <xf numFmtId="0" fontId="0" fillId="0" borderId="0" xfId="0" applyProtection="1">
      <protection locked="0"/>
    </xf>
    <xf numFmtId="0" fontId="0" fillId="0" borderId="0" xfId="0" applyBorder="1" applyProtection="1">
      <protection locked="0"/>
    </xf>
    <xf numFmtId="0" fontId="1" fillId="0" borderId="0" xfId="0" applyFont="1" applyBorder="1" applyAlignment="1" applyProtection="1">
      <protection locked="0"/>
    </xf>
    <xf numFmtId="0" fontId="10" fillId="0" borderId="0" xfId="0" applyFont="1" applyBorder="1" applyAlignment="1" applyProtection="1">
      <alignment horizontal="right"/>
      <protection locked="0"/>
    </xf>
    <xf numFmtId="0" fontId="10" fillId="0" borderId="0" xfId="0" applyFont="1" applyBorder="1" applyAlignment="1" applyProtection="1">
      <alignment horizontal="right" wrapText="1"/>
      <protection locked="0"/>
    </xf>
    <xf numFmtId="0" fontId="1" fillId="0" borderId="0" xfId="0" applyFont="1" applyFill="1" applyBorder="1" applyAlignment="1" applyProtection="1">
      <protection locked="0"/>
    </xf>
    <xf numFmtId="0" fontId="10" fillId="0" borderId="0" xfId="0" applyFont="1" applyFill="1" applyBorder="1" applyAlignment="1" applyProtection="1">
      <alignment horizontal="right"/>
      <protection locked="0"/>
    </xf>
    <xf numFmtId="0" fontId="4" fillId="0" borderId="6" xfId="1" applyFont="1" applyBorder="1" applyAlignment="1" applyProtection="1">
      <alignment vertical="center"/>
      <protection locked="0"/>
    </xf>
    <xf numFmtId="4" fontId="5" fillId="0" borderId="6" xfId="1" applyNumberFormat="1" applyFont="1" applyBorder="1" applyAlignment="1" applyProtection="1">
      <alignment vertical="center"/>
      <protection locked="0"/>
    </xf>
    <xf numFmtId="4" fontId="5" fillId="0" borderId="2" xfId="1" applyNumberFormat="1" applyFont="1" applyBorder="1" applyAlignment="1" applyProtection="1">
      <alignment vertical="center"/>
      <protection locked="0"/>
    </xf>
    <xf numFmtId="0" fontId="5" fillId="0" borderId="7" xfId="1" applyFont="1" applyBorder="1" applyAlignment="1" applyProtection="1">
      <alignment vertical="center"/>
      <protection locked="0"/>
    </xf>
    <xf numFmtId="0" fontId="2" fillId="0" borderId="6" xfId="1" applyFont="1" applyBorder="1" applyAlignment="1" applyProtection="1">
      <alignment horizontal="center"/>
      <protection locked="0"/>
    </xf>
    <xf numFmtId="0" fontId="2" fillId="0" borderId="6" xfId="1" applyFont="1" applyBorder="1" applyProtection="1">
      <protection locked="0"/>
    </xf>
    <xf numFmtId="0" fontId="5" fillId="0" borderId="6" xfId="1" applyFont="1" applyBorder="1" applyAlignment="1" applyProtection="1">
      <alignment vertical="center"/>
      <protection locked="0"/>
    </xf>
    <xf numFmtId="0" fontId="5" fillId="0" borderId="6" xfId="1" applyFont="1" applyFill="1" applyBorder="1" applyAlignment="1" applyProtection="1">
      <alignment vertical="center"/>
      <protection locked="0"/>
    </xf>
    <xf numFmtId="0" fontId="5" fillId="0" borderId="6" xfId="1" applyFont="1" applyFill="1" applyBorder="1" applyAlignment="1" applyProtection="1">
      <alignment vertical="center"/>
    </xf>
    <xf numFmtId="0" fontId="1" fillId="16" borderId="0" xfId="0" applyFont="1" applyFill="1" applyAlignment="1">
      <alignment horizontal="left" vertical="top" wrapText="1"/>
    </xf>
    <xf numFmtId="0" fontId="9" fillId="7" borderId="14" xfId="0" applyFont="1" applyFill="1" applyBorder="1" applyAlignment="1">
      <alignment horizontal="center"/>
    </xf>
    <xf numFmtId="0" fontId="9" fillId="7" borderId="15" xfId="0" applyFont="1" applyFill="1" applyBorder="1" applyAlignment="1">
      <alignment horizontal="center"/>
    </xf>
    <xf numFmtId="0" fontId="9" fillId="7" borderId="16" xfId="0" applyFont="1" applyFill="1" applyBorder="1" applyAlignment="1">
      <alignment horizontal="center"/>
    </xf>
    <xf numFmtId="0" fontId="5" fillId="0" borderId="46"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48" xfId="1" applyFont="1" applyFill="1" applyBorder="1" applyAlignment="1">
      <alignment horizontal="center" vertical="center"/>
    </xf>
    <xf numFmtId="0" fontId="9" fillId="17" borderId="14" xfId="0" applyFont="1" applyFill="1" applyBorder="1" applyAlignment="1">
      <alignment horizontal="center"/>
    </xf>
    <xf numFmtId="0" fontId="9" fillId="17" borderId="15" xfId="0" applyFont="1" applyFill="1" applyBorder="1" applyAlignment="1">
      <alignment horizontal="center"/>
    </xf>
    <xf numFmtId="0" fontId="9" fillId="17" borderId="16" xfId="0" applyFont="1" applyFill="1" applyBorder="1" applyAlignment="1">
      <alignment horizontal="center"/>
    </xf>
    <xf numFmtId="0" fontId="8" fillId="0" borderId="9" xfId="1" applyFont="1" applyBorder="1" applyAlignment="1" applyProtection="1">
      <alignment horizontal="left" vertical="center"/>
      <protection locked="0"/>
    </xf>
    <xf numFmtId="0" fontId="8" fillId="0" borderId="0" xfId="1" applyFont="1" applyBorder="1" applyAlignment="1" applyProtection="1">
      <alignment horizontal="left" vertical="center"/>
      <protection locked="0"/>
    </xf>
    <xf numFmtId="0" fontId="9" fillId="16" borderId="0" xfId="0" applyFont="1" applyFill="1"/>
  </cellXfs>
  <cellStyles count="5">
    <cellStyle name="Milliers 2" xfId="4"/>
    <cellStyle name="Monétaire 2" xfId="3"/>
    <cellStyle name="Normal" xfId="0" builtinId="0"/>
    <cellStyle name="Normal 2" xfId="2"/>
    <cellStyle name="Normal_Kit comptabilité.xls" xfId="1"/>
  </cellStyles>
  <dxfs count="0"/>
  <tableStyles count="0" defaultTableStyle="TableStyleMedium2" defaultPivotStyle="PivotStyleLight16"/>
  <colors>
    <mruColors>
      <color rgb="FFFF5050"/>
      <color rgb="FF9966FF"/>
      <color rgb="FFCCCCFF"/>
      <color rgb="FF00CC99"/>
      <color rgb="FFFF9933"/>
      <color rgb="FF99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130" zoomScaleNormal="130" workbookViewId="0">
      <selection activeCell="E14" sqref="E14"/>
    </sheetView>
  </sheetViews>
  <sheetFormatPr baseColWidth="10" defaultRowHeight="12.75" x14ac:dyDescent="0.2"/>
  <cols>
    <col min="1" max="1" width="49.7109375" style="188" bestFit="1" customWidth="1"/>
    <col min="2" max="2" width="45.5703125" style="188" bestFit="1" customWidth="1"/>
    <col min="3" max="4" width="11.42578125" style="188"/>
    <col min="5" max="8" width="11.42578125" style="189"/>
    <col min="9" max="16384" width="11.42578125" style="188"/>
  </cols>
  <sheetData>
    <row r="1" spans="1:8" x14ac:dyDescent="0.2">
      <c r="A1" s="179" t="s">
        <v>85</v>
      </c>
      <c r="B1" s="179" t="s">
        <v>86</v>
      </c>
    </row>
    <row r="2" spans="1:8" x14ac:dyDescent="0.2">
      <c r="A2" s="180" t="s">
        <v>87</v>
      </c>
      <c r="B2" s="181" t="s">
        <v>88</v>
      </c>
    </row>
    <row r="3" spans="1:8" x14ac:dyDescent="0.2">
      <c r="A3" s="180" t="s">
        <v>100</v>
      </c>
      <c r="B3" s="181" t="s">
        <v>101</v>
      </c>
    </row>
    <row r="4" spans="1:8" x14ac:dyDescent="0.2">
      <c r="A4" s="180" t="s">
        <v>155</v>
      </c>
      <c r="B4" s="181" t="s">
        <v>91</v>
      </c>
    </row>
    <row r="5" spans="1:8" x14ac:dyDescent="0.2">
      <c r="A5" s="180" t="s">
        <v>93</v>
      </c>
      <c r="B5" s="181" t="s">
        <v>94</v>
      </c>
    </row>
    <row r="6" spans="1:8" x14ac:dyDescent="0.2">
      <c r="A6" s="180" t="s">
        <v>92</v>
      </c>
      <c r="B6" s="181" t="s">
        <v>91</v>
      </c>
    </row>
    <row r="7" spans="1:8" x14ac:dyDescent="0.2">
      <c r="A7" s="180" t="s">
        <v>89</v>
      </c>
      <c r="B7" s="181" t="s">
        <v>90</v>
      </c>
      <c r="E7" s="190"/>
      <c r="H7" s="190"/>
    </row>
    <row r="8" spans="1:8" x14ac:dyDescent="0.2">
      <c r="A8" s="180" t="s">
        <v>95</v>
      </c>
      <c r="B8" s="181" t="s">
        <v>90</v>
      </c>
      <c r="E8" s="190"/>
      <c r="H8" s="190"/>
    </row>
    <row r="9" spans="1:8" x14ac:dyDescent="0.2">
      <c r="A9" s="180" t="s">
        <v>116</v>
      </c>
      <c r="B9" s="181" t="s">
        <v>117</v>
      </c>
      <c r="E9" s="190"/>
      <c r="H9" s="190"/>
    </row>
    <row r="10" spans="1:8" x14ac:dyDescent="0.2">
      <c r="A10" s="180" t="s">
        <v>123</v>
      </c>
      <c r="B10" s="181" t="s">
        <v>94</v>
      </c>
      <c r="E10" s="190"/>
      <c r="H10" s="190"/>
    </row>
    <row r="11" spans="1:8" x14ac:dyDescent="0.2">
      <c r="A11" s="180" t="s">
        <v>96</v>
      </c>
      <c r="B11" s="181" t="s">
        <v>97</v>
      </c>
      <c r="E11" s="190"/>
      <c r="H11" s="190"/>
    </row>
    <row r="12" spans="1:8" x14ac:dyDescent="0.2">
      <c r="A12" s="180" t="s">
        <v>98</v>
      </c>
      <c r="B12" s="181" t="s">
        <v>99</v>
      </c>
      <c r="E12" s="190"/>
      <c r="H12" s="190"/>
    </row>
    <row r="13" spans="1:8" x14ac:dyDescent="0.2">
      <c r="A13" s="180" t="s">
        <v>124</v>
      </c>
      <c r="B13" s="181" t="s">
        <v>27</v>
      </c>
      <c r="E13" s="190"/>
      <c r="H13" s="191"/>
    </row>
    <row r="14" spans="1:8" x14ac:dyDescent="0.2">
      <c r="A14" s="180" t="s">
        <v>165</v>
      </c>
      <c r="B14" s="181" t="s">
        <v>108</v>
      </c>
      <c r="E14" s="192"/>
      <c r="H14" s="190"/>
    </row>
    <row r="15" spans="1:8" x14ac:dyDescent="0.2">
      <c r="A15" s="180" t="s">
        <v>122</v>
      </c>
      <c r="B15" s="181" t="s">
        <v>121</v>
      </c>
      <c r="E15" s="190"/>
      <c r="H15" s="190"/>
    </row>
    <row r="16" spans="1:8" x14ac:dyDescent="0.2">
      <c r="A16" s="180" t="s">
        <v>80</v>
      </c>
      <c r="B16" s="181" t="s">
        <v>118</v>
      </c>
      <c r="E16" s="190"/>
      <c r="H16" s="190"/>
    </row>
    <row r="17" spans="1:8" x14ac:dyDescent="0.2">
      <c r="A17" s="180" t="s">
        <v>119</v>
      </c>
      <c r="B17" s="181" t="s">
        <v>88</v>
      </c>
      <c r="E17" s="190"/>
      <c r="H17" s="190"/>
    </row>
    <row r="18" spans="1:8" x14ac:dyDescent="0.2">
      <c r="A18" s="180" t="s">
        <v>120</v>
      </c>
      <c r="B18" s="181" t="s">
        <v>121</v>
      </c>
      <c r="E18" s="190"/>
      <c r="H18" s="190"/>
    </row>
    <row r="19" spans="1:8" x14ac:dyDescent="0.2">
      <c r="A19" s="180" t="s">
        <v>151</v>
      </c>
      <c r="B19" s="181" t="s">
        <v>90</v>
      </c>
      <c r="E19" s="190"/>
      <c r="H19" s="190"/>
    </row>
    <row r="20" spans="1:8" x14ac:dyDescent="0.2">
      <c r="A20" s="181" t="s">
        <v>102</v>
      </c>
      <c r="B20" s="181" t="s">
        <v>103</v>
      </c>
      <c r="E20" s="190"/>
      <c r="H20" s="190"/>
    </row>
    <row r="21" spans="1:8" x14ac:dyDescent="0.2">
      <c r="A21" s="180" t="s">
        <v>104</v>
      </c>
      <c r="B21" s="181" t="s">
        <v>103</v>
      </c>
      <c r="E21" s="190"/>
      <c r="H21" s="190"/>
    </row>
    <row r="22" spans="1:8" x14ac:dyDescent="0.2">
      <c r="A22" s="180" t="s">
        <v>105</v>
      </c>
      <c r="B22" s="181" t="s">
        <v>103</v>
      </c>
      <c r="E22" s="190"/>
      <c r="H22" s="190"/>
    </row>
    <row r="23" spans="1:8" x14ac:dyDescent="0.2">
      <c r="A23" s="180" t="s">
        <v>125</v>
      </c>
      <c r="B23" s="181" t="s">
        <v>94</v>
      </c>
      <c r="E23" s="190"/>
      <c r="H23" s="191"/>
    </row>
    <row r="24" spans="1:8" x14ac:dyDescent="0.2">
      <c r="A24" s="180" t="s">
        <v>106</v>
      </c>
      <c r="B24" s="181" t="s">
        <v>107</v>
      </c>
      <c r="E24" s="191"/>
      <c r="H24" s="190"/>
    </row>
    <row r="25" spans="1:8" x14ac:dyDescent="0.2">
      <c r="A25" s="180" t="s">
        <v>109</v>
      </c>
      <c r="B25" s="181" t="s">
        <v>107</v>
      </c>
      <c r="E25" s="190"/>
      <c r="H25" s="190"/>
    </row>
    <row r="26" spans="1:8" x14ac:dyDescent="0.2">
      <c r="A26" s="180" t="s">
        <v>110</v>
      </c>
      <c r="B26" s="181" t="s">
        <v>107</v>
      </c>
      <c r="E26" s="190"/>
      <c r="H26" s="190"/>
    </row>
    <row r="27" spans="1:8" x14ac:dyDescent="0.2">
      <c r="A27" s="180" t="s">
        <v>111</v>
      </c>
      <c r="B27" s="181" t="s">
        <v>97</v>
      </c>
      <c r="E27" s="193"/>
      <c r="H27" s="190"/>
    </row>
    <row r="28" spans="1:8" x14ac:dyDescent="0.2">
      <c r="A28" s="180" t="s">
        <v>112</v>
      </c>
      <c r="B28" s="181" t="s">
        <v>113</v>
      </c>
      <c r="E28" s="193"/>
      <c r="H28" s="190"/>
    </row>
    <row r="29" spans="1:8" x14ac:dyDescent="0.2">
      <c r="A29" s="180" t="s">
        <v>114</v>
      </c>
      <c r="B29" s="181" t="s">
        <v>115</v>
      </c>
      <c r="E29" s="193"/>
      <c r="H29" s="190"/>
    </row>
    <row r="30" spans="1:8" x14ac:dyDescent="0.2">
      <c r="A30" s="182"/>
      <c r="B30" s="183"/>
      <c r="E30" s="190"/>
      <c r="H30" s="191"/>
    </row>
    <row r="31" spans="1:8" x14ac:dyDescent="0.2">
      <c r="A31" s="184" t="s">
        <v>126</v>
      </c>
      <c r="B31" s="184" t="s">
        <v>86</v>
      </c>
      <c r="E31" s="190"/>
      <c r="H31" s="190"/>
    </row>
    <row r="32" spans="1:8" x14ac:dyDescent="0.2">
      <c r="A32" s="180" t="s">
        <v>154</v>
      </c>
      <c r="B32" s="181" t="s">
        <v>148</v>
      </c>
      <c r="E32" s="190"/>
      <c r="H32" s="190"/>
    </row>
    <row r="33" spans="1:8" x14ac:dyDescent="0.2">
      <c r="A33" s="180" t="s">
        <v>129</v>
      </c>
      <c r="B33" s="181" t="s">
        <v>74</v>
      </c>
      <c r="E33" s="190"/>
      <c r="H33" s="190"/>
    </row>
    <row r="34" spans="1:8" x14ac:dyDescent="0.2">
      <c r="A34" s="180" t="s">
        <v>150</v>
      </c>
      <c r="B34" s="181" t="s">
        <v>135</v>
      </c>
      <c r="E34" s="193"/>
      <c r="H34" s="190"/>
    </row>
    <row r="35" spans="1:8" x14ac:dyDescent="0.2">
      <c r="A35" s="180" t="s">
        <v>136</v>
      </c>
      <c r="B35" s="181" t="s">
        <v>135</v>
      </c>
      <c r="E35" s="193"/>
      <c r="H35" s="190"/>
    </row>
    <row r="36" spans="1:8" x14ac:dyDescent="0.2">
      <c r="A36" s="180" t="s">
        <v>134</v>
      </c>
      <c r="B36" s="181" t="s">
        <v>133</v>
      </c>
      <c r="E36" s="193"/>
      <c r="H36" s="191"/>
    </row>
    <row r="37" spans="1:8" x14ac:dyDescent="0.2">
      <c r="A37" s="180" t="s">
        <v>149</v>
      </c>
      <c r="B37" s="181" t="s">
        <v>74</v>
      </c>
      <c r="E37" s="194"/>
      <c r="H37" s="190"/>
    </row>
    <row r="38" spans="1:8" x14ac:dyDescent="0.2">
      <c r="A38" s="180" t="s">
        <v>127</v>
      </c>
      <c r="B38" s="181" t="s">
        <v>74</v>
      </c>
      <c r="E38" s="193"/>
      <c r="H38" s="190"/>
    </row>
    <row r="39" spans="1:8" x14ac:dyDescent="0.2">
      <c r="A39" s="180" t="s">
        <v>132</v>
      </c>
      <c r="B39" s="181" t="s">
        <v>133</v>
      </c>
      <c r="E39" s="193"/>
      <c r="H39" s="193"/>
    </row>
    <row r="40" spans="1:8" x14ac:dyDescent="0.2">
      <c r="A40" s="180" t="s">
        <v>130</v>
      </c>
      <c r="B40" s="181" t="s">
        <v>131</v>
      </c>
      <c r="E40" s="190"/>
    </row>
    <row r="41" spans="1:8" x14ac:dyDescent="0.2">
      <c r="A41" s="180" t="s">
        <v>128</v>
      </c>
      <c r="B41" s="181" t="s">
        <v>74</v>
      </c>
    </row>
    <row r="42" spans="1:8" x14ac:dyDescent="0.2">
      <c r="A42" s="183"/>
      <c r="B42" s="183"/>
    </row>
    <row r="43" spans="1:8" x14ac:dyDescent="0.2">
      <c r="A43" s="182"/>
      <c r="B43" s="183"/>
    </row>
    <row r="44" spans="1:8" x14ac:dyDescent="0.2">
      <c r="A44" s="182"/>
      <c r="B44" s="183"/>
    </row>
    <row r="45" spans="1:8" x14ac:dyDescent="0.2">
      <c r="A45" s="183"/>
      <c r="B45" s="183"/>
    </row>
    <row r="46" spans="1:8" x14ac:dyDescent="0.2">
      <c r="A46" s="183"/>
      <c r="B46" s="183"/>
    </row>
    <row r="47" spans="1:8" x14ac:dyDescent="0.2">
      <c r="A47" s="185" t="s">
        <v>160</v>
      </c>
      <c r="B47" s="179" t="s">
        <v>159</v>
      </c>
    </row>
    <row r="48" spans="1:8" x14ac:dyDescent="0.2">
      <c r="A48" s="186" t="s">
        <v>91</v>
      </c>
      <c r="B48" s="186" t="s">
        <v>74</v>
      </c>
    </row>
    <row r="49" spans="1:2" x14ac:dyDescent="0.2">
      <c r="A49" s="186" t="s">
        <v>90</v>
      </c>
      <c r="B49" s="186" t="s">
        <v>70</v>
      </c>
    </row>
    <row r="50" spans="1:2" x14ac:dyDescent="0.2">
      <c r="A50" s="186" t="s">
        <v>137</v>
      </c>
      <c r="B50" s="186" t="s">
        <v>141</v>
      </c>
    </row>
    <row r="51" spans="1:2" x14ac:dyDescent="0.2">
      <c r="A51" s="186" t="s">
        <v>103</v>
      </c>
      <c r="B51" s="186" t="s">
        <v>142</v>
      </c>
    </row>
    <row r="52" spans="1:2" x14ac:dyDescent="0.2">
      <c r="A52" s="186" t="s">
        <v>101</v>
      </c>
      <c r="B52" s="186" t="s">
        <v>143</v>
      </c>
    </row>
    <row r="53" spans="1:2" x14ac:dyDescent="0.2">
      <c r="A53" s="186" t="s">
        <v>117</v>
      </c>
      <c r="B53" s="186" t="s">
        <v>131</v>
      </c>
    </row>
    <row r="54" spans="1:2" x14ac:dyDescent="0.2">
      <c r="A54" s="186" t="s">
        <v>115</v>
      </c>
      <c r="B54" s="186" t="s">
        <v>144</v>
      </c>
    </row>
    <row r="55" spans="1:2" x14ac:dyDescent="0.2">
      <c r="A55" s="186" t="s">
        <v>138</v>
      </c>
      <c r="B55" s="186" t="s">
        <v>145</v>
      </c>
    </row>
    <row r="56" spans="1:2" x14ac:dyDescent="0.2">
      <c r="A56" s="186" t="s">
        <v>97</v>
      </c>
      <c r="B56" s="186" t="s">
        <v>146</v>
      </c>
    </row>
    <row r="57" spans="1:2" x14ac:dyDescent="0.2">
      <c r="A57" s="186" t="s">
        <v>121</v>
      </c>
      <c r="B57" s="186" t="s">
        <v>147</v>
      </c>
    </row>
    <row r="58" spans="1:2" x14ac:dyDescent="0.2">
      <c r="A58" s="186" t="s">
        <v>94</v>
      </c>
      <c r="B58" s="186" t="s">
        <v>148</v>
      </c>
    </row>
    <row r="59" spans="1:2" x14ac:dyDescent="0.2">
      <c r="A59" s="186" t="s">
        <v>88</v>
      </c>
      <c r="B59" s="186" t="s">
        <v>135</v>
      </c>
    </row>
    <row r="60" spans="1:2" x14ac:dyDescent="0.2">
      <c r="A60" s="186" t="s">
        <v>118</v>
      </c>
      <c r="B60" s="186" t="s">
        <v>133</v>
      </c>
    </row>
    <row r="61" spans="1:2" x14ac:dyDescent="0.2">
      <c r="A61" s="186" t="s">
        <v>99</v>
      </c>
      <c r="B61" s="186" t="s">
        <v>28</v>
      </c>
    </row>
    <row r="62" spans="1:2" x14ac:dyDescent="0.2">
      <c r="A62" s="186" t="s">
        <v>139</v>
      </c>
      <c r="B62" s="186" t="s">
        <v>24</v>
      </c>
    </row>
    <row r="63" spans="1:2" x14ac:dyDescent="0.2">
      <c r="A63" s="186" t="s">
        <v>113</v>
      </c>
      <c r="B63" s="186" t="s">
        <v>20</v>
      </c>
    </row>
    <row r="64" spans="1:2" x14ac:dyDescent="0.2">
      <c r="A64" s="186" t="s">
        <v>107</v>
      </c>
      <c r="B64" s="183"/>
    </row>
    <row r="65" spans="1:2" x14ac:dyDescent="0.2">
      <c r="A65" s="186" t="s">
        <v>108</v>
      </c>
      <c r="B65" s="187"/>
    </row>
    <row r="66" spans="1:2" x14ac:dyDescent="0.2">
      <c r="A66" s="186" t="s">
        <v>140</v>
      </c>
      <c r="B66" s="187"/>
    </row>
    <row r="67" spans="1:2" x14ac:dyDescent="0.2">
      <c r="A67" s="186" t="s">
        <v>27</v>
      </c>
      <c r="B67" s="187"/>
    </row>
    <row r="68" spans="1:2" x14ac:dyDescent="0.2">
      <c r="A68" s="186" t="s">
        <v>23</v>
      </c>
      <c r="B68" s="187"/>
    </row>
    <row r="69" spans="1:2" x14ac:dyDescent="0.2">
      <c r="A69" s="186" t="s">
        <v>19</v>
      </c>
      <c r="B69" s="187"/>
    </row>
    <row r="70" spans="1:2" x14ac:dyDescent="0.2">
      <c r="A70" s="186" t="s">
        <v>16</v>
      </c>
      <c r="B70" s="187"/>
    </row>
  </sheetData>
  <sortState ref="A48:A70">
    <sortCondition ref="A48"/>
  </sortState>
  <dataValidations count="1">
    <dataValidation type="list" allowBlank="1" showInputMessage="1" showErrorMessage="1" sqref="B32:B41">
      <formula1>#REF!</formula1>
    </dataValidation>
  </dataValidation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abSelected="1" zoomScaleNormal="100" workbookViewId="0">
      <selection activeCell="B3" sqref="B3"/>
    </sheetView>
  </sheetViews>
  <sheetFormatPr baseColWidth="10" defaultRowHeight="12.75" x14ac:dyDescent="0.2"/>
  <cols>
    <col min="1" max="1" width="49.7109375" bestFit="1" customWidth="1"/>
    <col min="2" max="2" width="34.140625" customWidth="1"/>
    <col min="3" max="3" width="44.7109375" bestFit="1" customWidth="1"/>
    <col min="4" max="4" width="14.5703125" bestFit="1" customWidth="1"/>
    <col min="5" max="5" width="12.85546875" customWidth="1"/>
    <col min="6" max="6" width="11.140625" bestFit="1" customWidth="1"/>
    <col min="7" max="9" width="22.140625" customWidth="1"/>
    <col min="10" max="10" width="23.5703125" bestFit="1" customWidth="1"/>
    <col min="11" max="11" width="14.5703125" bestFit="1" customWidth="1"/>
    <col min="12" max="12" width="12.85546875" customWidth="1"/>
    <col min="13" max="13" width="11.140625" bestFit="1" customWidth="1"/>
    <col min="14" max="14" width="32.140625" bestFit="1" customWidth="1"/>
    <col min="15" max="15" width="12.42578125" bestFit="1" customWidth="1"/>
  </cols>
  <sheetData>
    <row r="1" spans="1:6" ht="161.25" customHeight="1" x14ac:dyDescent="0.2">
      <c r="A1" s="204" t="s">
        <v>204</v>
      </c>
      <c r="B1" s="204"/>
      <c r="C1" s="204"/>
      <c r="D1" s="204"/>
      <c r="E1" s="204"/>
      <c r="F1" s="204"/>
    </row>
    <row r="2" spans="1:6" x14ac:dyDescent="0.2">
      <c r="A2" s="216" t="s">
        <v>205</v>
      </c>
    </row>
    <row r="4" spans="1:6" ht="13.5" thickBot="1" x14ac:dyDescent="0.25"/>
    <row r="5" spans="1:6" ht="14.25" thickTop="1" thickBot="1" x14ac:dyDescent="0.25">
      <c r="A5" s="205" t="s">
        <v>78</v>
      </c>
      <c r="B5" s="206"/>
      <c r="C5" s="206"/>
      <c r="D5" s="206"/>
      <c r="E5" s="206"/>
      <c r="F5" s="207"/>
    </row>
    <row r="6" spans="1:6" ht="14.25" thickTop="1" thickBot="1" x14ac:dyDescent="0.25">
      <c r="A6" s="87" t="s">
        <v>153</v>
      </c>
      <c r="B6" s="88" t="s">
        <v>158</v>
      </c>
      <c r="C6" s="95" t="s">
        <v>86</v>
      </c>
      <c r="D6" s="102" t="s">
        <v>156</v>
      </c>
      <c r="E6" s="100" t="s">
        <v>157</v>
      </c>
      <c r="F6" s="106" t="s">
        <v>170</v>
      </c>
    </row>
    <row r="7" spans="1:6" ht="13.5" thickBot="1" x14ac:dyDescent="0.25">
      <c r="A7" s="109"/>
      <c r="B7" s="89" t="s">
        <v>176</v>
      </c>
      <c r="C7" s="96" t="e">
        <f>VLOOKUP(A7,'Tableau correspondances'!A$2:B$29,2,FALSE)</f>
        <v>#N/A</v>
      </c>
      <c r="D7" s="103"/>
      <c r="E7" s="86"/>
      <c r="F7" s="107">
        <f t="shared" ref="F7" si="0">E7-D7</f>
        <v>0</v>
      </c>
    </row>
    <row r="8" spans="1:6" ht="13.5" thickBot="1" x14ac:dyDescent="0.25">
      <c r="A8" s="110" t="s">
        <v>161</v>
      </c>
      <c r="B8" s="90"/>
      <c r="C8" s="97"/>
      <c r="D8" s="104"/>
      <c r="E8" s="101"/>
      <c r="F8" s="108"/>
    </row>
    <row r="9" spans="1:6" ht="13.5" thickBot="1" x14ac:dyDescent="0.25">
      <c r="A9" s="111" t="s">
        <v>89</v>
      </c>
      <c r="B9" s="91"/>
      <c r="C9" s="98" t="str">
        <f>VLOOKUP(A9,'Tableau correspondances'!A$2:B$29,2,FALSE)</f>
        <v>606 - Autres fournitures</v>
      </c>
      <c r="D9" s="104"/>
      <c r="E9" s="101"/>
      <c r="F9" s="108">
        <f>E9-D9</f>
        <v>0</v>
      </c>
    </row>
    <row r="10" spans="1:6" ht="13.5" thickBot="1" x14ac:dyDescent="0.25">
      <c r="A10" s="111" t="s">
        <v>114</v>
      </c>
      <c r="B10" s="91"/>
      <c r="C10" s="98" t="str">
        <f>VLOOKUP(A10,'Tableau correspondances'!A$2:B$29,2,FALSE)</f>
        <v>618 - Documentation, Abonnements</v>
      </c>
      <c r="D10" s="104"/>
      <c r="E10" s="101"/>
      <c r="F10" s="108">
        <f t="shared" ref="F10:F25" si="1">E10-D10</f>
        <v>0</v>
      </c>
    </row>
    <row r="11" spans="1:6" ht="13.5" thickBot="1" x14ac:dyDescent="0.25">
      <c r="A11" s="111" t="s">
        <v>151</v>
      </c>
      <c r="B11" s="91" t="s">
        <v>169</v>
      </c>
      <c r="C11" s="98" t="str">
        <f>VLOOKUP(A11,'Tableau correspondances'!A$2:B$29,2,FALSE)</f>
        <v>606 - Autres fournitures</v>
      </c>
      <c r="D11" s="104"/>
      <c r="E11" s="101"/>
      <c r="F11" s="108">
        <f t="shared" si="1"/>
        <v>0</v>
      </c>
    </row>
    <row r="12" spans="1:6" ht="13.5" thickBot="1" x14ac:dyDescent="0.25">
      <c r="A12" s="111" t="s">
        <v>109</v>
      </c>
      <c r="B12" s="91" t="s">
        <v>36</v>
      </c>
      <c r="C12" s="98" t="str">
        <f>VLOOKUP(A12,'Tableau correspondances'!A$2:B$29,2,FALSE)</f>
        <v>641 - Salaires bruts</v>
      </c>
      <c r="D12" s="104"/>
      <c r="E12" s="101"/>
      <c r="F12" s="108">
        <f t="shared" si="1"/>
        <v>0</v>
      </c>
    </row>
    <row r="13" spans="1:6" ht="13.5" thickBot="1" x14ac:dyDescent="0.25">
      <c r="A13" s="111" t="s">
        <v>165</v>
      </c>
      <c r="B13" s="91"/>
      <c r="C13" s="98" t="str">
        <f>VLOOKUP(A13,'Tableau correspondances'!A$2:B$29,2,FALSE)</f>
        <v>645 - Charges sociales employeur</v>
      </c>
      <c r="D13" s="104"/>
      <c r="E13" s="101"/>
      <c r="F13" s="108">
        <f t="shared" si="1"/>
        <v>0</v>
      </c>
    </row>
    <row r="14" spans="1:6" ht="13.5" thickBot="1" x14ac:dyDescent="0.25">
      <c r="A14" s="111"/>
      <c r="B14" s="92"/>
      <c r="C14" s="98" t="e">
        <f>VLOOKUP(A14,'Tableau correspondances'!A$2:B$29,2,FALSE)</f>
        <v>#N/A</v>
      </c>
      <c r="D14" s="104"/>
      <c r="E14" s="101"/>
      <c r="F14" s="108">
        <f t="shared" si="1"/>
        <v>0</v>
      </c>
    </row>
    <row r="15" spans="1:6" ht="13.5" thickBot="1" x14ac:dyDescent="0.25">
      <c r="A15" s="110" t="s">
        <v>162</v>
      </c>
      <c r="B15" s="93"/>
      <c r="C15" s="97"/>
      <c r="D15" s="104"/>
      <c r="E15" s="101"/>
      <c r="F15" s="108">
        <f t="shared" si="1"/>
        <v>0</v>
      </c>
    </row>
    <row r="16" spans="1:6" ht="13.5" thickBot="1" x14ac:dyDescent="0.25">
      <c r="A16" s="111" t="s">
        <v>102</v>
      </c>
      <c r="B16" s="92"/>
      <c r="C16" s="98" t="str">
        <f>VLOOKUP(A16,'Tableau correspondances'!A$2:B$29,2,FALSE)</f>
        <v>613 - Locations</v>
      </c>
      <c r="D16" s="104"/>
      <c r="E16" s="101"/>
      <c r="F16" s="108">
        <f t="shared" si="1"/>
        <v>0</v>
      </c>
    </row>
    <row r="17" spans="1:6" ht="13.5" thickBot="1" x14ac:dyDescent="0.25">
      <c r="A17" s="111"/>
      <c r="B17" s="91"/>
      <c r="C17" s="98" t="e">
        <f>VLOOKUP(A17,'Tableau correspondances'!A$2:B$29,2,FALSE)</f>
        <v>#N/A</v>
      </c>
      <c r="D17" s="104"/>
      <c r="E17" s="101"/>
      <c r="F17" s="108">
        <f t="shared" si="1"/>
        <v>0</v>
      </c>
    </row>
    <row r="18" spans="1:6" ht="13.5" thickBot="1" x14ac:dyDescent="0.25">
      <c r="A18" s="110" t="s">
        <v>163</v>
      </c>
      <c r="B18" s="90"/>
      <c r="C18" s="97"/>
      <c r="D18" s="104"/>
      <c r="E18" s="101"/>
      <c r="F18" s="108">
        <f t="shared" si="1"/>
        <v>0</v>
      </c>
    </row>
    <row r="19" spans="1:6" ht="13.5" thickBot="1" x14ac:dyDescent="0.25">
      <c r="A19" s="111" t="s">
        <v>120</v>
      </c>
      <c r="B19" s="91"/>
      <c r="C19" s="98" t="str">
        <f>VLOOKUP(A19,'Tableau correspondances'!A$2:B$29,2,FALSE)</f>
        <v>623 - Publicité, publications</v>
      </c>
      <c r="D19" s="105"/>
      <c r="E19" s="101"/>
      <c r="F19" s="108">
        <f t="shared" si="1"/>
        <v>0</v>
      </c>
    </row>
    <row r="20" spans="1:6" ht="13.5" thickBot="1" x14ac:dyDescent="0.25">
      <c r="A20" s="111"/>
      <c r="B20" s="91"/>
      <c r="C20" s="98" t="e">
        <f>VLOOKUP(A20,'Tableau correspondances'!A$2:B$29,2,FALSE)</f>
        <v>#N/A</v>
      </c>
      <c r="D20" s="105"/>
      <c r="E20" s="101"/>
      <c r="F20" s="108">
        <f t="shared" si="1"/>
        <v>0</v>
      </c>
    </row>
    <row r="21" spans="1:6" ht="13.5" thickBot="1" x14ac:dyDescent="0.25">
      <c r="A21" s="110" t="s">
        <v>164</v>
      </c>
      <c r="B21" s="90"/>
      <c r="C21" s="97"/>
      <c r="D21" s="105"/>
      <c r="E21" s="101"/>
      <c r="F21" s="108">
        <f t="shared" si="1"/>
        <v>0</v>
      </c>
    </row>
    <row r="22" spans="1:6" ht="13.5" thickBot="1" x14ac:dyDescent="0.25">
      <c r="A22" s="111" t="s">
        <v>124</v>
      </c>
      <c r="B22" s="91" t="s">
        <v>166</v>
      </c>
      <c r="C22" s="98" t="str">
        <f>VLOOKUP(A22,'Tableau correspondances'!A$2:B$29,2,FALSE)</f>
        <v>65- AUTRES CHARGES DE GESTION COURANTE</v>
      </c>
      <c r="D22" s="105"/>
      <c r="E22" s="101"/>
      <c r="F22" s="108">
        <f t="shared" si="1"/>
        <v>0</v>
      </c>
    </row>
    <row r="23" spans="1:6" ht="13.5" thickBot="1" x14ac:dyDescent="0.25">
      <c r="A23" s="111" t="s">
        <v>80</v>
      </c>
      <c r="B23" s="91"/>
      <c r="C23" s="98" t="str">
        <f>VLOOKUP(A23,'Tableau correspondances'!A$2:B$29,2,FALSE)</f>
        <v>627 - Services bancaires</v>
      </c>
      <c r="D23" s="105"/>
      <c r="E23" s="101"/>
      <c r="F23" s="108">
        <f t="shared" si="1"/>
        <v>0</v>
      </c>
    </row>
    <row r="24" spans="1:6" ht="13.5" thickBot="1" x14ac:dyDescent="0.25">
      <c r="A24" s="111" t="s">
        <v>116</v>
      </c>
      <c r="B24" s="91"/>
      <c r="C24" s="98" t="str">
        <f>VLOOKUP(A24,'Tableau correspondances'!A$2:B$29,2,FALSE)</f>
        <v>616 - Assurances</v>
      </c>
      <c r="D24" s="105"/>
      <c r="E24" s="101"/>
      <c r="F24" s="108"/>
    </row>
    <row r="25" spans="1:6" ht="13.5" thickBot="1" x14ac:dyDescent="0.25">
      <c r="A25" s="112"/>
      <c r="B25" s="94"/>
      <c r="C25" s="99" t="e">
        <f>VLOOKUP(A25,'Tableau correspondances'!A$2:B$29,2,FALSE)</f>
        <v>#N/A</v>
      </c>
      <c r="D25" s="105"/>
      <c r="E25" s="101"/>
      <c r="F25" s="108">
        <f t="shared" si="1"/>
        <v>0</v>
      </c>
    </row>
    <row r="26" spans="1:6" ht="13.5" thickBot="1" x14ac:dyDescent="0.25">
      <c r="A26" s="113" t="s">
        <v>84</v>
      </c>
      <c r="B26" s="114"/>
      <c r="C26" s="115"/>
      <c r="D26" s="116">
        <f>SUM(D8:D25)</f>
        <v>0</v>
      </c>
      <c r="E26" s="117">
        <f>SUM(E8:E25)</f>
        <v>0</v>
      </c>
      <c r="F26" s="118">
        <f>E26-D26</f>
        <v>0</v>
      </c>
    </row>
    <row r="27" spans="1:6" ht="14.25" thickTop="1" thickBot="1" x14ac:dyDescent="0.25"/>
    <row r="28" spans="1:6" ht="27" customHeight="1" thickTop="1" thickBot="1" x14ac:dyDescent="0.25">
      <c r="A28" s="208" t="s">
        <v>81</v>
      </c>
      <c r="B28" s="209"/>
      <c r="C28" s="209"/>
      <c r="D28" s="209"/>
      <c r="E28" s="209"/>
      <c r="F28" s="210"/>
    </row>
    <row r="29" spans="1:6" ht="14.25" thickTop="1" thickBot="1" x14ac:dyDescent="0.25">
      <c r="A29" s="148" t="s">
        <v>11</v>
      </c>
      <c r="B29" s="121"/>
      <c r="C29" s="121"/>
      <c r="D29" s="122"/>
      <c r="E29" s="123"/>
      <c r="F29" s="124">
        <f t="shared" ref="F29:F32" si="2">E29-D29</f>
        <v>0</v>
      </c>
    </row>
    <row r="30" spans="1:6" ht="14.25" thickBot="1" x14ac:dyDescent="0.25">
      <c r="A30" s="149" t="s">
        <v>9</v>
      </c>
      <c r="B30" s="36"/>
      <c r="C30" s="36"/>
      <c r="D30" s="105"/>
      <c r="E30" s="101"/>
      <c r="F30" s="126">
        <f t="shared" si="2"/>
        <v>0</v>
      </c>
    </row>
    <row r="31" spans="1:6" ht="14.25" thickBot="1" x14ac:dyDescent="0.25">
      <c r="A31" s="149" t="s">
        <v>7</v>
      </c>
      <c r="B31" s="36"/>
      <c r="C31" s="36"/>
      <c r="D31" s="105"/>
      <c r="E31" s="101"/>
      <c r="F31" s="126">
        <f t="shared" si="2"/>
        <v>0</v>
      </c>
    </row>
    <row r="32" spans="1:6" ht="14.25" thickBot="1" x14ac:dyDescent="0.25">
      <c r="A32" s="150" t="s">
        <v>5</v>
      </c>
      <c r="B32" s="76"/>
      <c r="C32" s="76"/>
      <c r="D32" s="105"/>
      <c r="E32" s="101"/>
      <c r="F32" s="126">
        <f t="shared" si="2"/>
        <v>0</v>
      </c>
    </row>
    <row r="33" spans="1:7" ht="13.5" thickBot="1" x14ac:dyDescent="0.25">
      <c r="A33" s="113" t="s">
        <v>178</v>
      </c>
      <c r="B33" s="114"/>
      <c r="C33" s="115"/>
      <c r="D33" s="116">
        <f>SUM(D29:D32)</f>
        <v>0</v>
      </c>
      <c r="E33" s="117">
        <f>SUM(E29:E32)</f>
        <v>0</v>
      </c>
      <c r="F33" s="118">
        <f>E33-D33</f>
        <v>0</v>
      </c>
    </row>
    <row r="34" spans="1:7" ht="15" thickTop="1" thickBot="1" x14ac:dyDescent="0.25">
      <c r="A34" s="48"/>
      <c r="B34" s="48"/>
      <c r="C34" s="48"/>
      <c r="D34" s="11"/>
      <c r="E34" s="11"/>
      <c r="F34" s="11"/>
    </row>
    <row r="35" spans="1:7" ht="13.5" thickBot="1" x14ac:dyDescent="0.25">
      <c r="A35" s="113" t="s">
        <v>179</v>
      </c>
      <c r="B35" s="114"/>
      <c r="C35" s="115"/>
      <c r="D35" s="116">
        <f>D26+D33</f>
        <v>0</v>
      </c>
      <c r="E35" s="117">
        <f>E26+E33</f>
        <v>0</v>
      </c>
      <c r="F35" s="118">
        <f>E35-D35</f>
        <v>0</v>
      </c>
    </row>
    <row r="36" spans="1:7" ht="13.5" thickTop="1" x14ac:dyDescent="0.2"/>
    <row r="38" spans="1:7" ht="13.5" thickBot="1" x14ac:dyDescent="0.25"/>
    <row r="39" spans="1:7" ht="14.25" thickTop="1" thickBot="1" x14ac:dyDescent="0.25">
      <c r="A39" s="211" t="s">
        <v>77</v>
      </c>
      <c r="B39" s="212"/>
      <c r="C39" s="212"/>
      <c r="D39" s="212"/>
      <c r="E39" s="212"/>
      <c r="F39" s="213"/>
    </row>
    <row r="40" spans="1:7" ht="14.25" thickTop="1" thickBot="1" x14ac:dyDescent="0.25">
      <c r="A40" s="140" t="s">
        <v>152</v>
      </c>
      <c r="B40" s="128" t="s">
        <v>158</v>
      </c>
      <c r="C40" s="135" t="s">
        <v>86</v>
      </c>
      <c r="D40" s="102" t="s">
        <v>156</v>
      </c>
      <c r="E40" s="100" t="s">
        <v>157</v>
      </c>
      <c r="F40" s="106" t="s">
        <v>170</v>
      </c>
    </row>
    <row r="41" spans="1:7" ht="13.5" thickBot="1" x14ac:dyDescent="0.25">
      <c r="A41" s="141"/>
      <c r="B41" s="129" t="s">
        <v>176</v>
      </c>
      <c r="C41" s="136" t="e">
        <f>VLOOKUP(A41,'Tableau correspondances'!A$32:B$41,2,FALSE)</f>
        <v>#N/A</v>
      </c>
      <c r="D41" s="103"/>
      <c r="E41" s="86"/>
      <c r="F41" s="107">
        <f>E41-D41</f>
        <v>0</v>
      </c>
    </row>
    <row r="42" spans="1:7" ht="13.5" thickBot="1" x14ac:dyDescent="0.25">
      <c r="A42" s="142" t="s">
        <v>34</v>
      </c>
      <c r="B42" s="130"/>
      <c r="C42" s="137"/>
      <c r="D42" s="104"/>
      <c r="E42" s="101"/>
      <c r="F42" s="108"/>
    </row>
    <row r="43" spans="1:7" ht="13.5" thickBot="1" x14ac:dyDescent="0.25">
      <c r="A43" s="143" t="s">
        <v>150</v>
      </c>
      <c r="B43" s="131" t="s">
        <v>167</v>
      </c>
      <c r="C43" s="138" t="str">
        <f>VLOOKUP(A43,'Tableau correspondances'!A$32:B$41,2,FALSE)</f>
        <v>756 - Cotisations</v>
      </c>
      <c r="D43" s="104"/>
      <c r="E43" s="101"/>
      <c r="F43" s="108">
        <f t="shared" ref="F43:F57" si="3">E43-D43</f>
        <v>0</v>
      </c>
      <c r="G43" s="78" t="s">
        <v>182</v>
      </c>
    </row>
    <row r="44" spans="1:7" ht="13.5" thickBot="1" x14ac:dyDescent="0.25">
      <c r="A44" s="143" t="s">
        <v>150</v>
      </c>
      <c r="B44" s="131" t="s">
        <v>168</v>
      </c>
      <c r="C44" s="138" t="str">
        <f>VLOOKUP(A44,'Tableau correspondances'!A$32:B$41,2,FALSE)</f>
        <v>756 - Cotisations</v>
      </c>
      <c r="D44" s="104"/>
      <c r="E44" s="101"/>
      <c r="F44" s="108">
        <f t="shared" si="3"/>
        <v>0</v>
      </c>
    </row>
    <row r="45" spans="1:7" ht="13.5" thickBot="1" x14ac:dyDescent="0.25">
      <c r="A45" s="143"/>
      <c r="B45" s="131"/>
      <c r="C45" s="138" t="e">
        <f>VLOOKUP(A45,'Tableau correspondances'!A$32:B$41,2,FALSE)</f>
        <v>#N/A</v>
      </c>
      <c r="D45" s="104"/>
      <c r="E45" s="101"/>
      <c r="F45" s="108">
        <f t="shared" si="3"/>
        <v>0</v>
      </c>
    </row>
    <row r="46" spans="1:7" ht="13.5" thickBot="1" x14ac:dyDescent="0.25">
      <c r="A46" s="143"/>
      <c r="B46" s="131"/>
      <c r="C46" s="138" t="e">
        <f>VLOOKUP(A46,'Tableau correspondances'!A$32:B$41,2,FALSE)</f>
        <v>#N/A</v>
      </c>
      <c r="D46" s="104"/>
      <c r="E46" s="101"/>
      <c r="F46" s="108">
        <f t="shared" si="3"/>
        <v>0</v>
      </c>
    </row>
    <row r="47" spans="1:7" ht="13.5" thickBot="1" x14ac:dyDescent="0.25">
      <c r="A47" s="142" t="s">
        <v>174</v>
      </c>
      <c r="B47" s="130"/>
      <c r="C47" s="137"/>
      <c r="D47" s="104"/>
      <c r="E47" s="101"/>
      <c r="F47" s="108">
        <f t="shared" si="3"/>
        <v>0</v>
      </c>
    </row>
    <row r="48" spans="1:7" ht="13.5" thickBot="1" x14ac:dyDescent="0.25">
      <c r="A48" s="143" t="s">
        <v>130</v>
      </c>
      <c r="B48" s="132"/>
      <c r="C48" s="138" t="str">
        <f>VLOOKUP(A48,'Tableau correspondances'!A$32:B$41,2,FALSE)</f>
        <v>74- subvention Communes</v>
      </c>
      <c r="D48" s="104"/>
      <c r="E48" s="101"/>
      <c r="F48" s="108">
        <f t="shared" si="3"/>
        <v>0</v>
      </c>
    </row>
    <row r="49" spans="1:6" ht="13.5" thickBot="1" x14ac:dyDescent="0.25">
      <c r="A49" s="143"/>
      <c r="B49" s="132"/>
      <c r="C49" s="138" t="e">
        <f>VLOOKUP(A49,'Tableau correspondances'!A$32:B$41,2,FALSE)</f>
        <v>#N/A</v>
      </c>
      <c r="D49" s="104"/>
      <c r="E49" s="101"/>
      <c r="F49" s="108">
        <f t="shared" si="3"/>
        <v>0</v>
      </c>
    </row>
    <row r="50" spans="1:6" ht="13.5" thickBot="1" x14ac:dyDescent="0.25">
      <c r="A50" s="144"/>
      <c r="B50" s="133"/>
      <c r="C50" s="138" t="e">
        <f>VLOOKUP(A50,'Tableau correspondances'!A$32:B$41,2,FALSE)</f>
        <v>#N/A</v>
      </c>
      <c r="D50" s="104"/>
      <c r="E50" s="101"/>
      <c r="F50" s="108">
        <f t="shared" si="3"/>
        <v>0</v>
      </c>
    </row>
    <row r="51" spans="1:6" ht="13.5" thickBot="1" x14ac:dyDescent="0.25">
      <c r="A51" s="145"/>
      <c r="B51" s="133"/>
      <c r="C51" s="138" t="e">
        <f>VLOOKUP(A51,'Tableau correspondances'!A$32:B$41,2,FALSE)</f>
        <v>#N/A</v>
      </c>
      <c r="D51" s="104"/>
      <c r="E51" s="101"/>
      <c r="F51" s="108">
        <f t="shared" si="3"/>
        <v>0</v>
      </c>
    </row>
    <row r="52" spans="1:6" ht="13.5" thickBot="1" x14ac:dyDescent="0.25">
      <c r="A52" s="142" t="s">
        <v>175</v>
      </c>
      <c r="B52" s="130"/>
      <c r="C52" s="137"/>
      <c r="D52" s="104"/>
      <c r="E52" s="101"/>
      <c r="F52" s="108">
        <f t="shared" si="3"/>
        <v>0</v>
      </c>
    </row>
    <row r="53" spans="1:6" ht="13.5" thickBot="1" x14ac:dyDescent="0.25">
      <c r="A53" s="143" t="s">
        <v>134</v>
      </c>
      <c r="B53" s="131"/>
      <c r="C53" s="138" t="str">
        <f>VLOOKUP(A53,'Tableau correspondances'!A$32:B$41,2,FALSE)</f>
        <v>758 - Dons manuels - Mécénat</v>
      </c>
      <c r="D53" s="104"/>
      <c r="E53" s="101"/>
      <c r="F53" s="108">
        <f t="shared" si="3"/>
        <v>0</v>
      </c>
    </row>
    <row r="54" spans="1:6" ht="13.5" thickBot="1" x14ac:dyDescent="0.25">
      <c r="A54" s="143" t="s">
        <v>132</v>
      </c>
      <c r="B54" s="131"/>
      <c r="C54" s="138" t="str">
        <f>VLOOKUP(A54,'Tableau correspondances'!A$32:B$41,2,FALSE)</f>
        <v>758 - Dons manuels - Mécénat</v>
      </c>
      <c r="D54" s="104"/>
      <c r="E54" s="101"/>
      <c r="F54" s="108">
        <f t="shared" si="3"/>
        <v>0</v>
      </c>
    </row>
    <row r="55" spans="1:6" ht="13.5" thickBot="1" x14ac:dyDescent="0.25">
      <c r="A55" s="143"/>
      <c r="B55" s="131"/>
      <c r="C55" s="138" t="e">
        <f>VLOOKUP(A55,'Tableau correspondances'!A$32:B$41,2,FALSE)</f>
        <v>#N/A</v>
      </c>
      <c r="D55" s="105"/>
      <c r="E55" s="101"/>
      <c r="F55" s="108">
        <f t="shared" si="3"/>
        <v>0</v>
      </c>
    </row>
    <row r="56" spans="1:6" ht="13.5" thickBot="1" x14ac:dyDescent="0.25">
      <c r="A56" s="143" t="s">
        <v>129</v>
      </c>
      <c r="B56" s="131"/>
      <c r="C56" s="138" t="str">
        <f>VLOOKUP(A56,'Tableau correspondances'!A$32:B$41,2,FALSE)</f>
        <v>70- VENTE DE PRODUITS</v>
      </c>
      <c r="D56" s="105"/>
      <c r="E56" s="101"/>
      <c r="F56" s="108">
        <f t="shared" si="3"/>
        <v>0</v>
      </c>
    </row>
    <row r="57" spans="1:6" ht="13.5" thickBot="1" x14ac:dyDescent="0.25">
      <c r="A57" s="143"/>
      <c r="B57" s="131"/>
      <c r="C57" s="138" t="e">
        <f>VLOOKUP(A57,'Tableau correspondances'!A$32:B$41,2,FALSE)</f>
        <v>#N/A</v>
      </c>
      <c r="D57" s="105"/>
      <c r="E57" s="101"/>
      <c r="F57" s="108">
        <f t="shared" si="3"/>
        <v>0</v>
      </c>
    </row>
    <row r="58" spans="1:6" ht="13.5" thickBot="1" x14ac:dyDescent="0.25">
      <c r="A58" s="143"/>
      <c r="B58" s="131"/>
      <c r="C58" s="138" t="e">
        <f>VLOOKUP(A58,'Tableau correspondances'!A$32:B$41,2,FALSE)</f>
        <v>#N/A</v>
      </c>
      <c r="D58" s="105"/>
      <c r="E58" s="101"/>
      <c r="F58" s="108"/>
    </row>
    <row r="59" spans="1:6" ht="13.5" thickBot="1" x14ac:dyDescent="0.25">
      <c r="A59" s="146"/>
      <c r="B59" s="134"/>
      <c r="C59" s="139" t="e">
        <f>VLOOKUP(A59,'Tableau correspondances'!A$32:B$41,2,FALSE)</f>
        <v>#N/A</v>
      </c>
      <c r="D59" s="105"/>
      <c r="E59" s="101"/>
      <c r="F59" s="108">
        <f>E59-D59</f>
        <v>0</v>
      </c>
    </row>
    <row r="60" spans="1:6" ht="13.5" thickBot="1" x14ac:dyDescent="0.25">
      <c r="A60" s="113" t="s">
        <v>83</v>
      </c>
      <c r="B60" s="114"/>
      <c r="C60" s="147"/>
      <c r="D60" s="116">
        <f>SUM(D42:D59)</f>
        <v>0</v>
      </c>
      <c r="E60" s="117">
        <f>SUM(E42:E59)</f>
        <v>0</v>
      </c>
      <c r="F60" s="118">
        <f>E60-D60</f>
        <v>0</v>
      </c>
    </row>
    <row r="61" spans="1:6" ht="14.25" thickTop="1" thickBot="1" x14ac:dyDescent="0.25"/>
    <row r="62" spans="1:6" ht="27" customHeight="1" thickTop="1" thickBot="1" x14ac:dyDescent="0.25">
      <c r="A62" s="208" t="s">
        <v>82</v>
      </c>
      <c r="B62" s="209"/>
      <c r="C62" s="209"/>
      <c r="D62" s="209"/>
      <c r="E62" s="209"/>
      <c r="F62" s="210"/>
    </row>
    <row r="63" spans="1:6" ht="15" thickTop="1" thickBot="1" x14ac:dyDescent="0.25">
      <c r="A63" s="119" t="s">
        <v>10</v>
      </c>
      <c r="B63" s="120"/>
      <c r="C63" s="121"/>
      <c r="D63" s="122"/>
      <c r="E63" s="123"/>
      <c r="F63" s="124">
        <f t="shared" ref="F63:F66" si="4">E63-D63</f>
        <v>0</v>
      </c>
    </row>
    <row r="64" spans="1:6" ht="14.25" thickBot="1" x14ac:dyDescent="0.25">
      <c r="A64" s="125" t="s">
        <v>8</v>
      </c>
      <c r="B64" s="38"/>
      <c r="C64" s="36"/>
      <c r="D64" s="105"/>
      <c r="E64" s="101"/>
      <c r="F64" s="126">
        <f t="shared" si="4"/>
        <v>0</v>
      </c>
    </row>
    <row r="65" spans="1:13" ht="14.25" thickBot="1" x14ac:dyDescent="0.25">
      <c r="A65" s="125" t="s">
        <v>6</v>
      </c>
      <c r="B65" s="38"/>
      <c r="C65" s="36"/>
      <c r="D65" s="105"/>
      <c r="E65" s="101"/>
      <c r="F65" s="126">
        <f t="shared" si="4"/>
        <v>0</v>
      </c>
    </row>
    <row r="66" spans="1:13" ht="14.25" thickBot="1" x14ac:dyDescent="0.25">
      <c r="A66" s="127"/>
      <c r="B66" s="77"/>
      <c r="C66" s="76"/>
      <c r="D66" s="105"/>
      <c r="E66" s="101"/>
      <c r="F66" s="126">
        <f t="shared" si="4"/>
        <v>0</v>
      </c>
    </row>
    <row r="67" spans="1:13" ht="13.5" thickBot="1" x14ac:dyDescent="0.25">
      <c r="A67" s="113" t="s">
        <v>177</v>
      </c>
      <c r="B67" s="114"/>
      <c r="C67" s="147"/>
      <c r="D67" s="116">
        <f>SUM(D63:D66)</f>
        <v>0</v>
      </c>
      <c r="E67" s="117">
        <f>SUM(E63:E66)</f>
        <v>0</v>
      </c>
      <c r="F67" s="118">
        <f>E67-D67</f>
        <v>0</v>
      </c>
    </row>
    <row r="68" spans="1:13" ht="15" thickTop="1" thickBot="1" x14ac:dyDescent="0.25">
      <c r="A68" s="48"/>
      <c r="B68" s="48"/>
      <c r="C68" s="48"/>
      <c r="D68" s="11"/>
      <c r="E68" s="11"/>
      <c r="F68" s="11"/>
    </row>
    <row r="69" spans="1:13" ht="13.5" thickBot="1" x14ac:dyDescent="0.25">
      <c r="A69" s="113" t="s">
        <v>180</v>
      </c>
      <c r="B69" s="114"/>
      <c r="C69" s="147"/>
      <c r="D69" s="116">
        <f>D60+D67</f>
        <v>0</v>
      </c>
      <c r="E69" s="117">
        <f>E60+E67</f>
        <v>0</v>
      </c>
      <c r="F69" s="118">
        <f>E69-D69</f>
        <v>0</v>
      </c>
    </row>
    <row r="70" spans="1:13" ht="14.25" thickTop="1" thickBot="1" x14ac:dyDescent="0.25">
      <c r="A70" s="151"/>
      <c r="B70" s="151"/>
      <c r="C70" s="151"/>
      <c r="D70" s="80"/>
      <c r="E70" s="80"/>
      <c r="F70" s="80"/>
    </row>
    <row r="71" spans="1:13" ht="13.5" thickBot="1" x14ac:dyDescent="0.25">
      <c r="A71" s="113" t="s">
        <v>181</v>
      </c>
      <c r="B71" s="114"/>
      <c r="C71" s="147"/>
      <c r="D71" s="116">
        <f>D69-D35</f>
        <v>0</v>
      </c>
      <c r="E71" s="117">
        <f>E69-E35</f>
        <v>0</v>
      </c>
      <c r="F71" s="118">
        <f>E71-D71</f>
        <v>0</v>
      </c>
    </row>
    <row r="72" spans="1:13" ht="13.5" thickTop="1" x14ac:dyDescent="0.2"/>
    <row r="73" spans="1:13" x14ac:dyDescent="0.2">
      <c r="A73" s="1"/>
      <c r="B73" s="1"/>
      <c r="K73" s="82"/>
      <c r="L73" s="82"/>
      <c r="M73" s="82"/>
    </row>
    <row r="74" spans="1:13" x14ac:dyDescent="0.2">
      <c r="A74" s="37"/>
      <c r="B74" s="83"/>
      <c r="C74" s="83"/>
      <c r="D74" s="83"/>
      <c r="E74" s="83"/>
      <c r="K74" s="83"/>
      <c r="L74" s="83"/>
      <c r="M74" s="83"/>
    </row>
    <row r="75" spans="1:13" x14ac:dyDescent="0.2">
      <c r="A75" s="37"/>
      <c r="B75" s="83"/>
      <c r="C75" s="82"/>
      <c r="D75" s="82"/>
      <c r="E75" s="82"/>
      <c r="F75" s="82"/>
      <c r="K75" s="82"/>
      <c r="L75" s="82"/>
      <c r="M75" s="82"/>
    </row>
    <row r="76" spans="1:13" x14ac:dyDescent="0.2">
      <c r="B76" s="83"/>
      <c r="C76" s="82"/>
      <c r="D76" s="82"/>
      <c r="E76" s="82"/>
      <c r="F76" s="82"/>
      <c r="K76" s="82"/>
      <c r="L76" s="82"/>
      <c r="M76" s="82"/>
    </row>
    <row r="77" spans="1:13" x14ac:dyDescent="0.2">
      <c r="B77" s="83"/>
      <c r="C77" s="83"/>
      <c r="D77" s="83"/>
      <c r="E77" s="83"/>
      <c r="F77" s="83"/>
      <c r="K77" s="83"/>
      <c r="L77" s="83"/>
      <c r="M77" s="83"/>
    </row>
    <row r="78" spans="1:13" x14ac:dyDescent="0.2">
      <c r="B78" s="82"/>
      <c r="C78" s="82"/>
      <c r="D78" s="82"/>
      <c r="E78" s="82"/>
      <c r="F78" s="81"/>
      <c r="K78" s="82"/>
      <c r="L78" s="82"/>
      <c r="M78" s="82"/>
    </row>
    <row r="79" spans="1:13" x14ac:dyDescent="0.2">
      <c r="B79" s="83"/>
      <c r="C79" s="83"/>
      <c r="D79" s="83"/>
      <c r="E79" s="83"/>
      <c r="F79" s="83"/>
      <c r="K79" s="83"/>
      <c r="L79" s="83"/>
      <c r="M79" s="83"/>
    </row>
    <row r="80" spans="1:13" x14ac:dyDescent="0.2">
      <c r="B80" s="83"/>
      <c r="C80" s="82"/>
      <c r="D80" s="82"/>
      <c r="E80" s="82"/>
      <c r="F80" s="82"/>
      <c r="K80" s="82"/>
      <c r="L80" s="82"/>
      <c r="M80" s="82"/>
    </row>
    <row r="81" spans="2:13" x14ac:dyDescent="0.2">
      <c r="B81" s="83"/>
      <c r="C81" s="82"/>
      <c r="D81" s="82"/>
      <c r="E81" s="82"/>
      <c r="F81" s="82"/>
      <c r="K81" s="82"/>
      <c r="L81" s="82"/>
      <c r="M81" s="82"/>
    </row>
    <row r="82" spans="2:13" x14ac:dyDescent="0.2">
      <c r="B82" s="83"/>
      <c r="C82" s="82"/>
      <c r="D82" s="82"/>
      <c r="E82" s="82"/>
      <c r="F82" s="82"/>
      <c r="K82" s="82"/>
      <c r="L82" s="82"/>
      <c r="M82" s="82"/>
    </row>
    <row r="83" spans="2:13" x14ac:dyDescent="0.2">
      <c r="B83" s="83"/>
      <c r="C83" s="82"/>
      <c r="D83" s="82"/>
      <c r="E83" s="82"/>
      <c r="F83" s="82"/>
      <c r="K83" s="82"/>
      <c r="L83" s="82"/>
      <c r="M83" s="82"/>
    </row>
    <row r="84" spans="2:13" x14ac:dyDescent="0.2">
      <c r="B84" s="83"/>
      <c r="C84" s="83"/>
      <c r="D84" s="83"/>
      <c r="E84" s="83"/>
      <c r="F84" s="83"/>
      <c r="K84" s="83"/>
      <c r="L84" s="83"/>
      <c r="M84" s="83"/>
    </row>
    <row r="85" spans="2:13" x14ac:dyDescent="0.2">
      <c r="K85" s="82"/>
      <c r="L85" s="82"/>
      <c r="M85" s="82"/>
    </row>
    <row r="86" spans="2:13" x14ac:dyDescent="0.2">
      <c r="K86" s="82"/>
      <c r="L86" s="82"/>
      <c r="M86" s="82"/>
    </row>
    <row r="87" spans="2:13" x14ac:dyDescent="0.2">
      <c r="K87" s="82"/>
      <c r="L87" s="82"/>
      <c r="M87" s="82"/>
    </row>
    <row r="88" spans="2:13" x14ac:dyDescent="0.2">
      <c r="K88" s="82"/>
      <c r="L88" s="82"/>
      <c r="M88" s="82"/>
    </row>
    <row r="89" spans="2:13" x14ac:dyDescent="0.2">
      <c r="K89" s="82"/>
      <c r="L89" s="82"/>
      <c r="M89" s="82"/>
    </row>
  </sheetData>
  <mergeCells count="5">
    <mergeCell ref="A1:F1"/>
    <mergeCell ref="A5:F5"/>
    <mergeCell ref="A62:F62"/>
    <mergeCell ref="A39:F39"/>
    <mergeCell ref="A28:F28"/>
  </mergeCells>
  <pageMargins left="0.7" right="0.7" top="0.75" bottom="0.75" header="0.3" footer="0.3"/>
  <pageSetup paperSize="9" orientation="portrait" horizontalDpi="300" verticalDpi="0" r:id="rId1"/>
  <extLst>
    <ext xmlns:x14="http://schemas.microsoft.com/office/spreadsheetml/2009/9/main" uri="{CCE6A557-97BC-4b89-ADB6-D9C93CAAB3DF}">
      <x14:dataValidations xmlns:xm="http://schemas.microsoft.com/office/excel/2006/main" count="2">
        <x14:dataValidation type="list" showInputMessage="1">
          <x14:formula1>
            <xm:f>'Tableau correspondances'!$A$2:$A$29</xm:f>
          </x14:formula1>
          <xm:sqref>A8:A25 A42 A47 A50 A52 A7</xm:sqref>
        </x14:dataValidation>
        <x14:dataValidation type="list" allowBlank="1" showInputMessage="1" showErrorMessage="1">
          <x14:formula1>
            <xm:f>'Tableau correspondances'!$A$32:$A$41</xm:f>
          </x14:formula1>
          <xm:sqref>A43:A46 A48:A49 A51 A53:A59 A41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1"/>
  <sheetViews>
    <sheetView topLeftCell="B1" zoomScale="145" zoomScaleNormal="145" workbookViewId="0">
      <selection sqref="A1:A1048576"/>
    </sheetView>
  </sheetViews>
  <sheetFormatPr baseColWidth="10" defaultColWidth="9.85546875" defaultRowHeight="11.25" x14ac:dyDescent="0.2"/>
  <cols>
    <col min="1" max="1" width="10.42578125" style="1" hidden="1" customWidth="1"/>
    <col min="2" max="2" width="32.42578125" style="1" customWidth="1"/>
    <col min="3" max="3" width="11.7109375" style="1" bestFit="1" customWidth="1"/>
    <col min="4" max="4" width="11.140625" style="1" bestFit="1" customWidth="1"/>
    <col min="5" max="5" width="8.28515625" style="1" customWidth="1"/>
    <col min="6" max="6" width="3.5703125" style="3" bestFit="1" customWidth="1"/>
    <col min="7" max="7" width="31.5703125" style="2" customWidth="1"/>
    <col min="8" max="10" width="8.28515625" style="1" customWidth="1"/>
    <col min="11" max="256" width="9.85546875" style="1"/>
    <col min="257" max="257" width="32.42578125" style="1" customWidth="1"/>
    <col min="258" max="260" width="8.28515625" style="1" customWidth="1"/>
    <col min="261" max="261" width="31.5703125" style="1" customWidth="1"/>
    <col min="262" max="265" width="8.28515625" style="1" customWidth="1"/>
    <col min="266" max="512" width="9.85546875" style="1"/>
    <col min="513" max="513" width="32.42578125" style="1" customWidth="1"/>
    <col min="514" max="516" width="8.28515625" style="1" customWidth="1"/>
    <col min="517" max="517" width="31.5703125" style="1" customWidth="1"/>
    <col min="518" max="521" width="8.28515625" style="1" customWidth="1"/>
    <col min="522" max="768" width="9.85546875" style="1"/>
    <col min="769" max="769" width="32.42578125" style="1" customWidth="1"/>
    <col min="770" max="772" width="8.28515625" style="1" customWidth="1"/>
    <col min="773" max="773" width="31.5703125" style="1" customWidth="1"/>
    <col min="774" max="777" width="8.28515625" style="1" customWidth="1"/>
    <col min="778" max="1024" width="9.85546875" style="1"/>
    <col min="1025" max="1025" width="32.42578125" style="1" customWidth="1"/>
    <col min="1026" max="1028" width="8.28515625" style="1" customWidth="1"/>
    <col min="1029" max="1029" width="31.5703125" style="1" customWidth="1"/>
    <col min="1030" max="1033" width="8.28515625" style="1" customWidth="1"/>
    <col min="1034" max="1280" width="9.85546875" style="1"/>
    <col min="1281" max="1281" width="32.42578125" style="1" customWidth="1"/>
    <col min="1282" max="1284" width="8.28515625" style="1" customWidth="1"/>
    <col min="1285" max="1285" width="31.5703125" style="1" customWidth="1"/>
    <col min="1286" max="1289" width="8.28515625" style="1" customWidth="1"/>
    <col min="1290" max="1536" width="9.85546875" style="1"/>
    <col min="1537" max="1537" width="32.42578125" style="1" customWidth="1"/>
    <col min="1538" max="1540" width="8.28515625" style="1" customWidth="1"/>
    <col min="1541" max="1541" width="31.5703125" style="1" customWidth="1"/>
    <col min="1542" max="1545" width="8.28515625" style="1" customWidth="1"/>
    <col min="1546" max="1792" width="9.85546875" style="1"/>
    <col min="1793" max="1793" width="32.42578125" style="1" customWidth="1"/>
    <col min="1794" max="1796" width="8.28515625" style="1" customWidth="1"/>
    <col min="1797" max="1797" width="31.5703125" style="1" customWidth="1"/>
    <col min="1798" max="1801" width="8.28515625" style="1" customWidth="1"/>
    <col min="1802" max="2048" width="9.85546875" style="1"/>
    <col min="2049" max="2049" width="32.42578125" style="1" customWidth="1"/>
    <col min="2050" max="2052" width="8.28515625" style="1" customWidth="1"/>
    <col min="2053" max="2053" width="31.5703125" style="1" customWidth="1"/>
    <col min="2054" max="2057" width="8.28515625" style="1" customWidth="1"/>
    <col min="2058" max="2304" width="9.85546875" style="1"/>
    <col min="2305" max="2305" width="32.42578125" style="1" customWidth="1"/>
    <col min="2306" max="2308" width="8.28515625" style="1" customWidth="1"/>
    <col min="2309" max="2309" width="31.5703125" style="1" customWidth="1"/>
    <col min="2310" max="2313" width="8.28515625" style="1" customWidth="1"/>
    <col min="2314" max="2560" width="9.85546875" style="1"/>
    <col min="2561" max="2561" width="32.42578125" style="1" customWidth="1"/>
    <col min="2562" max="2564" width="8.28515625" style="1" customWidth="1"/>
    <col min="2565" max="2565" width="31.5703125" style="1" customWidth="1"/>
    <col min="2566" max="2569" width="8.28515625" style="1" customWidth="1"/>
    <col min="2570" max="2816" width="9.85546875" style="1"/>
    <col min="2817" max="2817" width="32.42578125" style="1" customWidth="1"/>
    <col min="2818" max="2820" width="8.28515625" style="1" customWidth="1"/>
    <col min="2821" max="2821" width="31.5703125" style="1" customWidth="1"/>
    <col min="2822" max="2825" width="8.28515625" style="1" customWidth="1"/>
    <col min="2826" max="3072" width="9.85546875" style="1"/>
    <col min="3073" max="3073" width="32.42578125" style="1" customWidth="1"/>
    <col min="3074" max="3076" width="8.28515625" style="1" customWidth="1"/>
    <col min="3077" max="3077" width="31.5703125" style="1" customWidth="1"/>
    <col min="3078" max="3081" width="8.28515625" style="1" customWidth="1"/>
    <col min="3082" max="3328" width="9.85546875" style="1"/>
    <col min="3329" max="3329" width="32.42578125" style="1" customWidth="1"/>
    <col min="3330" max="3332" width="8.28515625" style="1" customWidth="1"/>
    <col min="3333" max="3333" width="31.5703125" style="1" customWidth="1"/>
    <col min="3334" max="3337" width="8.28515625" style="1" customWidth="1"/>
    <col min="3338" max="3584" width="9.85546875" style="1"/>
    <col min="3585" max="3585" width="32.42578125" style="1" customWidth="1"/>
    <col min="3586" max="3588" width="8.28515625" style="1" customWidth="1"/>
    <col min="3589" max="3589" width="31.5703125" style="1" customWidth="1"/>
    <col min="3590" max="3593" width="8.28515625" style="1" customWidth="1"/>
    <col min="3594" max="3840" width="9.85546875" style="1"/>
    <col min="3841" max="3841" width="32.42578125" style="1" customWidth="1"/>
    <col min="3842" max="3844" width="8.28515625" style="1" customWidth="1"/>
    <col min="3845" max="3845" width="31.5703125" style="1" customWidth="1"/>
    <col min="3846" max="3849" width="8.28515625" style="1" customWidth="1"/>
    <col min="3850" max="4096" width="9.85546875" style="1"/>
    <col min="4097" max="4097" width="32.42578125" style="1" customWidth="1"/>
    <col min="4098" max="4100" width="8.28515625" style="1" customWidth="1"/>
    <col min="4101" max="4101" width="31.5703125" style="1" customWidth="1"/>
    <col min="4102" max="4105" width="8.28515625" style="1" customWidth="1"/>
    <col min="4106" max="4352" width="9.85546875" style="1"/>
    <col min="4353" max="4353" width="32.42578125" style="1" customWidth="1"/>
    <col min="4354" max="4356" width="8.28515625" style="1" customWidth="1"/>
    <col min="4357" max="4357" width="31.5703125" style="1" customWidth="1"/>
    <col min="4358" max="4361" width="8.28515625" style="1" customWidth="1"/>
    <col min="4362" max="4608" width="9.85546875" style="1"/>
    <col min="4609" max="4609" width="32.42578125" style="1" customWidth="1"/>
    <col min="4610" max="4612" width="8.28515625" style="1" customWidth="1"/>
    <col min="4613" max="4613" width="31.5703125" style="1" customWidth="1"/>
    <col min="4614" max="4617" width="8.28515625" style="1" customWidth="1"/>
    <col min="4618" max="4864" width="9.85546875" style="1"/>
    <col min="4865" max="4865" width="32.42578125" style="1" customWidth="1"/>
    <col min="4866" max="4868" width="8.28515625" style="1" customWidth="1"/>
    <col min="4869" max="4869" width="31.5703125" style="1" customWidth="1"/>
    <col min="4870" max="4873" width="8.28515625" style="1" customWidth="1"/>
    <col min="4874" max="5120" width="9.85546875" style="1"/>
    <col min="5121" max="5121" width="32.42578125" style="1" customWidth="1"/>
    <col min="5122" max="5124" width="8.28515625" style="1" customWidth="1"/>
    <col min="5125" max="5125" width="31.5703125" style="1" customWidth="1"/>
    <col min="5126" max="5129" width="8.28515625" style="1" customWidth="1"/>
    <col min="5130" max="5376" width="9.85546875" style="1"/>
    <col min="5377" max="5377" width="32.42578125" style="1" customWidth="1"/>
    <col min="5378" max="5380" width="8.28515625" style="1" customWidth="1"/>
    <col min="5381" max="5381" width="31.5703125" style="1" customWidth="1"/>
    <col min="5382" max="5385" width="8.28515625" style="1" customWidth="1"/>
    <col min="5386" max="5632" width="9.85546875" style="1"/>
    <col min="5633" max="5633" width="32.42578125" style="1" customWidth="1"/>
    <col min="5634" max="5636" width="8.28515625" style="1" customWidth="1"/>
    <col min="5637" max="5637" width="31.5703125" style="1" customWidth="1"/>
    <col min="5638" max="5641" width="8.28515625" style="1" customWidth="1"/>
    <col min="5642" max="5888" width="9.85546875" style="1"/>
    <col min="5889" max="5889" width="32.42578125" style="1" customWidth="1"/>
    <col min="5890" max="5892" width="8.28515625" style="1" customWidth="1"/>
    <col min="5893" max="5893" width="31.5703125" style="1" customWidth="1"/>
    <col min="5894" max="5897" width="8.28515625" style="1" customWidth="1"/>
    <col min="5898" max="6144" width="9.85546875" style="1"/>
    <col min="6145" max="6145" width="32.42578125" style="1" customWidth="1"/>
    <col min="6146" max="6148" width="8.28515625" style="1" customWidth="1"/>
    <col min="6149" max="6149" width="31.5703125" style="1" customWidth="1"/>
    <col min="6150" max="6153" width="8.28515625" style="1" customWidth="1"/>
    <col min="6154" max="6400" width="9.85546875" style="1"/>
    <col min="6401" max="6401" width="32.42578125" style="1" customWidth="1"/>
    <col min="6402" max="6404" width="8.28515625" style="1" customWidth="1"/>
    <col min="6405" max="6405" width="31.5703125" style="1" customWidth="1"/>
    <col min="6406" max="6409" width="8.28515625" style="1" customWidth="1"/>
    <col min="6410" max="6656" width="9.85546875" style="1"/>
    <col min="6657" max="6657" width="32.42578125" style="1" customWidth="1"/>
    <col min="6658" max="6660" width="8.28515625" style="1" customWidth="1"/>
    <col min="6661" max="6661" width="31.5703125" style="1" customWidth="1"/>
    <col min="6662" max="6665" width="8.28515625" style="1" customWidth="1"/>
    <col min="6666" max="6912" width="9.85546875" style="1"/>
    <col min="6913" max="6913" width="32.42578125" style="1" customWidth="1"/>
    <col min="6914" max="6916" width="8.28515625" style="1" customWidth="1"/>
    <col min="6917" max="6917" width="31.5703125" style="1" customWidth="1"/>
    <col min="6918" max="6921" width="8.28515625" style="1" customWidth="1"/>
    <col min="6922" max="7168" width="9.85546875" style="1"/>
    <col min="7169" max="7169" width="32.42578125" style="1" customWidth="1"/>
    <col min="7170" max="7172" width="8.28515625" style="1" customWidth="1"/>
    <col min="7173" max="7173" width="31.5703125" style="1" customWidth="1"/>
    <col min="7174" max="7177" width="8.28515625" style="1" customWidth="1"/>
    <col min="7178" max="7424" width="9.85546875" style="1"/>
    <col min="7425" max="7425" width="32.42578125" style="1" customWidth="1"/>
    <col min="7426" max="7428" width="8.28515625" style="1" customWidth="1"/>
    <col min="7429" max="7429" width="31.5703125" style="1" customWidth="1"/>
    <col min="7430" max="7433" width="8.28515625" style="1" customWidth="1"/>
    <col min="7434" max="7680" width="9.85546875" style="1"/>
    <col min="7681" max="7681" width="32.42578125" style="1" customWidth="1"/>
    <col min="7682" max="7684" width="8.28515625" style="1" customWidth="1"/>
    <col min="7685" max="7685" width="31.5703125" style="1" customWidth="1"/>
    <col min="7686" max="7689" width="8.28515625" style="1" customWidth="1"/>
    <col min="7690" max="7936" width="9.85546875" style="1"/>
    <col min="7937" max="7937" width="32.42578125" style="1" customWidth="1"/>
    <col min="7938" max="7940" width="8.28515625" style="1" customWidth="1"/>
    <col min="7941" max="7941" width="31.5703125" style="1" customWidth="1"/>
    <col min="7942" max="7945" width="8.28515625" style="1" customWidth="1"/>
    <col min="7946" max="8192" width="9.85546875" style="1"/>
    <col min="8193" max="8193" width="32.42578125" style="1" customWidth="1"/>
    <col min="8194" max="8196" width="8.28515625" style="1" customWidth="1"/>
    <col min="8197" max="8197" width="31.5703125" style="1" customWidth="1"/>
    <col min="8198" max="8201" width="8.28515625" style="1" customWidth="1"/>
    <col min="8202" max="8448" width="9.85546875" style="1"/>
    <col min="8449" max="8449" width="32.42578125" style="1" customWidth="1"/>
    <col min="8450" max="8452" width="8.28515625" style="1" customWidth="1"/>
    <col min="8453" max="8453" width="31.5703125" style="1" customWidth="1"/>
    <col min="8454" max="8457" width="8.28515625" style="1" customWidth="1"/>
    <col min="8458" max="8704" width="9.85546875" style="1"/>
    <col min="8705" max="8705" width="32.42578125" style="1" customWidth="1"/>
    <col min="8706" max="8708" width="8.28515625" style="1" customWidth="1"/>
    <col min="8709" max="8709" width="31.5703125" style="1" customWidth="1"/>
    <col min="8710" max="8713" width="8.28515625" style="1" customWidth="1"/>
    <col min="8714" max="8960" width="9.85546875" style="1"/>
    <col min="8961" max="8961" width="32.42578125" style="1" customWidth="1"/>
    <col min="8962" max="8964" width="8.28515625" style="1" customWidth="1"/>
    <col min="8965" max="8965" width="31.5703125" style="1" customWidth="1"/>
    <col min="8966" max="8969" width="8.28515625" style="1" customWidth="1"/>
    <col min="8970" max="9216" width="9.85546875" style="1"/>
    <col min="9217" max="9217" width="32.42578125" style="1" customWidth="1"/>
    <col min="9218" max="9220" width="8.28515625" style="1" customWidth="1"/>
    <col min="9221" max="9221" width="31.5703125" style="1" customWidth="1"/>
    <col min="9222" max="9225" width="8.28515625" style="1" customWidth="1"/>
    <col min="9226" max="9472" width="9.85546875" style="1"/>
    <col min="9473" max="9473" width="32.42578125" style="1" customWidth="1"/>
    <col min="9474" max="9476" width="8.28515625" style="1" customWidth="1"/>
    <col min="9477" max="9477" width="31.5703125" style="1" customWidth="1"/>
    <col min="9478" max="9481" width="8.28515625" style="1" customWidth="1"/>
    <col min="9482" max="9728" width="9.85546875" style="1"/>
    <col min="9729" max="9729" width="32.42578125" style="1" customWidth="1"/>
    <col min="9730" max="9732" width="8.28515625" style="1" customWidth="1"/>
    <col min="9733" max="9733" width="31.5703125" style="1" customWidth="1"/>
    <col min="9734" max="9737" width="8.28515625" style="1" customWidth="1"/>
    <col min="9738" max="9984" width="9.85546875" style="1"/>
    <col min="9985" max="9985" width="32.42578125" style="1" customWidth="1"/>
    <col min="9986" max="9988" width="8.28515625" style="1" customWidth="1"/>
    <col min="9989" max="9989" width="31.5703125" style="1" customWidth="1"/>
    <col min="9990" max="9993" width="8.28515625" style="1" customWidth="1"/>
    <col min="9994" max="10240" width="9.85546875" style="1"/>
    <col min="10241" max="10241" width="32.42578125" style="1" customWidth="1"/>
    <col min="10242" max="10244" width="8.28515625" style="1" customWidth="1"/>
    <col min="10245" max="10245" width="31.5703125" style="1" customWidth="1"/>
    <col min="10246" max="10249" width="8.28515625" style="1" customWidth="1"/>
    <col min="10250" max="10496" width="9.85546875" style="1"/>
    <col min="10497" max="10497" width="32.42578125" style="1" customWidth="1"/>
    <col min="10498" max="10500" width="8.28515625" style="1" customWidth="1"/>
    <col min="10501" max="10501" width="31.5703125" style="1" customWidth="1"/>
    <col min="10502" max="10505" width="8.28515625" style="1" customWidth="1"/>
    <col min="10506" max="10752" width="9.85546875" style="1"/>
    <col min="10753" max="10753" width="32.42578125" style="1" customWidth="1"/>
    <col min="10754" max="10756" width="8.28515625" style="1" customWidth="1"/>
    <col min="10757" max="10757" width="31.5703125" style="1" customWidth="1"/>
    <col min="10758" max="10761" width="8.28515625" style="1" customWidth="1"/>
    <col min="10762" max="11008" width="9.85546875" style="1"/>
    <col min="11009" max="11009" width="32.42578125" style="1" customWidth="1"/>
    <col min="11010" max="11012" width="8.28515625" style="1" customWidth="1"/>
    <col min="11013" max="11013" width="31.5703125" style="1" customWidth="1"/>
    <col min="11014" max="11017" width="8.28515625" style="1" customWidth="1"/>
    <col min="11018" max="11264" width="9.85546875" style="1"/>
    <col min="11265" max="11265" width="32.42578125" style="1" customWidth="1"/>
    <col min="11266" max="11268" width="8.28515625" style="1" customWidth="1"/>
    <col min="11269" max="11269" width="31.5703125" style="1" customWidth="1"/>
    <col min="11270" max="11273" width="8.28515625" style="1" customWidth="1"/>
    <col min="11274" max="11520" width="9.85546875" style="1"/>
    <col min="11521" max="11521" width="32.42578125" style="1" customWidth="1"/>
    <col min="11522" max="11524" width="8.28515625" style="1" customWidth="1"/>
    <col min="11525" max="11525" width="31.5703125" style="1" customWidth="1"/>
    <col min="11526" max="11529" width="8.28515625" style="1" customWidth="1"/>
    <col min="11530" max="11776" width="9.85546875" style="1"/>
    <col min="11777" max="11777" width="32.42578125" style="1" customWidth="1"/>
    <col min="11778" max="11780" width="8.28515625" style="1" customWidth="1"/>
    <col min="11781" max="11781" width="31.5703125" style="1" customWidth="1"/>
    <col min="11782" max="11785" width="8.28515625" style="1" customWidth="1"/>
    <col min="11786" max="12032" width="9.85546875" style="1"/>
    <col min="12033" max="12033" width="32.42578125" style="1" customWidth="1"/>
    <col min="12034" max="12036" width="8.28515625" style="1" customWidth="1"/>
    <col min="12037" max="12037" width="31.5703125" style="1" customWidth="1"/>
    <col min="12038" max="12041" width="8.28515625" style="1" customWidth="1"/>
    <col min="12042" max="12288" width="9.85546875" style="1"/>
    <col min="12289" max="12289" width="32.42578125" style="1" customWidth="1"/>
    <col min="12290" max="12292" width="8.28515625" style="1" customWidth="1"/>
    <col min="12293" max="12293" width="31.5703125" style="1" customWidth="1"/>
    <col min="12294" max="12297" width="8.28515625" style="1" customWidth="1"/>
    <col min="12298" max="12544" width="9.85546875" style="1"/>
    <col min="12545" max="12545" width="32.42578125" style="1" customWidth="1"/>
    <col min="12546" max="12548" width="8.28515625" style="1" customWidth="1"/>
    <col min="12549" max="12549" width="31.5703125" style="1" customWidth="1"/>
    <col min="12550" max="12553" width="8.28515625" style="1" customWidth="1"/>
    <col min="12554" max="12800" width="9.85546875" style="1"/>
    <col min="12801" max="12801" width="32.42578125" style="1" customWidth="1"/>
    <col min="12802" max="12804" width="8.28515625" style="1" customWidth="1"/>
    <col min="12805" max="12805" width="31.5703125" style="1" customWidth="1"/>
    <col min="12806" max="12809" width="8.28515625" style="1" customWidth="1"/>
    <col min="12810" max="13056" width="9.85546875" style="1"/>
    <col min="13057" max="13057" width="32.42578125" style="1" customWidth="1"/>
    <col min="13058" max="13060" width="8.28515625" style="1" customWidth="1"/>
    <col min="13061" max="13061" width="31.5703125" style="1" customWidth="1"/>
    <col min="13062" max="13065" width="8.28515625" style="1" customWidth="1"/>
    <col min="13066" max="13312" width="9.85546875" style="1"/>
    <col min="13313" max="13313" width="32.42578125" style="1" customWidth="1"/>
    <col min="13314" max="13316" width="8.28515625" style="1" customWidth="1"/>
    <col min="13317" max="13317" width="31.5703125" style="1" customWidth="1"/>
    <col min="13318" max="13321" width="8.28515625" style="1" customWidth="1"/>
    <col min="13322" max="13568" width="9.85546875" style="1"/>
    <col min="13569" max="13569" width="32.42578125" style="1" customWidth="1"/>
    <col min="13570" max="13572" width="8.28515625" style="1" customWidth="1"/>
    <col min="13573" max="13573" width="31.5703125" style="1" customWidth="1"/>
    <col min="13574" max="13577" width="8.28515625" style="1" customWidth="1"/>
    <col min="13578" max="13824" width="9.85546875" style="1"/>
    <col min="13825" max="13825" width="32.42578125" style="1" customWidth="1"/>
    <col min="13826" max="13828" width="8.28515625" style="1" customWidth="1"/>
    <col min="13829" max="13829" width="31.5703125" style="1" customWidth="1"/>
    <col min="13830" max="13833" width="8.28515625" style="1" customWidth="1"/>
    <col min="13834" max="14080" width="9.85546875" style="1"/>
    <col min="14081" max="14081" width="32.42578125" style="1" customWidth="1"/>
    <col min="14082" max="14084" width="8.28515625" style="1" customWidth="1"/>
    <col min="14085" max="14085" width="31.5703125" style="1" customWidth="1"/>
    <col min="14086" max="14089" width="8.28515625" style="1" customWidth="1"/>
    <col min="14090" max="14336" width="9.85546875" style="1"/>
    <col min="14337" max="14337" width="32.42578125" style="1" customWidth="1"/>
    <col min="14338" max="14340" width="8.28515625" style="1" customWidth="1"/>
    <col min="14341" max="14341" width="31.5703125" style="1" customWidth="1"/>
    <col min="14342" max="14345" width="8.28515625" style="1" customWidth="1"/>
    <col min="14346" max="14592" width="9.85546875" style="1"/>
    <col min="14593" max="14593" width="32.42578125" style="1" customWidth="1"/>
    <col min="14594" max="14596" width="8.28515625" style="1" customWidth="1"/>
    <col min="14597" max="14597" width="31.5703125" style="1" customWidth="1"/>
    <col min="14598" max="14601" width="8.28515625" style="1" customWidth="1"/>
    <col min="14602" max="14848" width="9.85546875" style="1"/>
    <col min="14849" max="14849" width="32.42578125" style="1" customWidth="1"/>
    <col min="14850" max="14852" width="8.28515625" style="1" customWidth="1"/>
    <col min="14853" max="14853" width="31.5703125" style="1" customWidth="1"/>
    <col min="14854" max="14857" width="8.28515625" style="1" customWidth="1"/>
    <col min="14858" max="15104" width="9.85546875" style="1"/>
    <col min="15105" max="15105" width="32.42578125" style="1" customWidth="1"/>
    <col min="15106" max="15108" width="8.28515625" style="1" customWidth="1"/>
    <col min="15109" max="15109" width="31.5703125" style="1" customWidth="1"/>
    <col min="15110" max="15113" width="8.28515625" style="1" customWidth="1"/>
    <col min="15114" max="15360" width="9.85546875" style="1"/>
    <col min="15361" max="15361" width="32.42578125" style="1" customWidth="1"/>
    <col min="15362" max="15364" width="8.28515625" style="1" customWidth="1"/>
    <col min="15365" max="15365" width="31.5703125" style="1" customWidth="1"/>
    <col min="15366" max="15369" width="8.28515625" style="1" customWidth="1"/>
    <col min="15370" max="15616" width="9.85546875" style="1"/>
    <col min="15617" max="15617" width="32.42578125" style="1" customWidth="1"/>
    <col min="15618" max="15620" width="8.28515625" style="1" customWidth="1"/>
    <col min="15621" max="15621" width="31.5703125" style="1" customWidth="1"/>
    <col min="15622" max="15625" width="8.28515625" style="1" customWidth="1"/>
    <col min="15626" max="15872" width="9.85546875" style="1"/>
    <col min="15873" max="15873" width="32.42578125" style="1" customWidth="1"/>
    <col min="15874" max="15876" width="8.28515625" style="1" customWidth="1"/>
    <col min="15877" max="15877" width="31.5703125" style="1" customWidth="1"/>
    <col min="15878" max="15881" width="8.28515625" style="1" customWidth="1"/>
    <col min="15882" max="16128" width="9.85546875" style="1"/>
    <col min="16129" max="16129" width="32.42578125" style="1" customWidth="1"/>
    <col min="16130" max="16132" width="8.28515625" style="1" customWidth="1"/>
    <col min="16133" max="16133" width="31.5703125" style="1" customWidth="1"/>
    <col min="16134" max="16137" width="8.28515625" style="1" customWidth="1"/>
    <col min="16138" max="16384" width="9.85546875" style="1"/>
  </cols>
  <sheetData>
    <row r="1" spans="1:10" ht="57" customHeight="1" x14ac:dyDescent="0.2">
      <c r="B1" s="214" t="s">
        <v>79</v>
      </c>
      <c r="C1" s="214"/>
      <c r="D1" s="215"/>
      <c r="E1" s="215"/>
      <c r="F1" s="215"/>
      <c r="G1" s="214"/>
      <c r="H1" s="214"/>
      <c r="I1" s="75"/>
    </row>
    <row r="2" spans="1:10" ht="18" customHeight="1" x14ac:dyDescent="0.2">
      <c r="B2" s="74" t="s">
        <v>78</v>
      </c>
      <c r="C2" s="73" t="s">
        <v>172</v>
      </c>
      <c r="D2" s="73" t="s">
        <v>171</v>
      </c>
      <c r="E2" s="73" t="s">
        <v>173</v>
      </c>
      <c r="F2" s="72"/>
      <c r="G2" s="71" t="s">
        <v>77</v>
      </c>
      <c r="H2" s="70" t="s">
        <v>76</v>
      </c>
      <c r="I2" s="73" t="s">
        <v>76</v>
      </c>
      <c r="J2" s="73" t="s">
        <v>76</v>
      </c>
    </row>
    <row r="3" spans="1:10" ht="15" customHeight="1" x14ac:dyDescent="0.2">
      <c r="A3" s="3"/>
      <c r="B3" s="26" t="s">
        <v>75</v>
      </c>
      <c r="C3" s="69"/>
      <c r="D3" s="69"/>
      <c r="E3" s="69"/>
      <c r="F3" s="47"/>
      <c r="G3" s="26" t="s">
        <v>74</v>
      </c>
      <c r="H3" s="26"/>
      <c r="I3" s="69"/>
      <c r="J3" s="69"/>
    </row>
    <row r="4" spans="1:10" ht="15" customHeight="1" x14ac:dyDescent="0.2">
      <c r="A4" s="37">
        <v>601</v>
      </c>
      <c r="B4" s="27" t="s">
        <v>73</v>
      </c>
      <c r="C4" s="55">
        <f>SUMIF('Budget Prév'!$C$8:$C$25,'Tableau correspondances'!A48,'Budget Prév'!D$8:D$25)</f>
        <v>0</v>
      </c>
      <c r="D4" s="55">
        <f>SUMIF('Budget Prév'!C$8:C$25,'Tableau correspondances'!A48,'Budget Prév'!E$8:E$25)</f>
        <v>0</v>
      </c>
      <c r="E4" s="55">
        <f>D4-C4</f>
        <v>0</v>
      </c>
      <c r="F4" s="62"/>
      <c r="G4" s="199"/>
      <c r="H4" s="55">
        <f>SUMIF('Budget Prév'!$C$42:$C$59,'Tableau correspondances'!B48,'Budget Prév'!D$42:D$59)</f>
        <v>0</v>
      </c>
      <c r="I4" s="46">
        <f>SUMIF('Budget Prév'!$C$42:$C$59,'Tableau correspondances'!B48,'Budget Prév'!E$42:E$59)</f>
        <v>0</v>
      </c>
      <c r="J4" s="46">
        <f>I4-H4</f>
        <v>0</v>
      </c>
    </row>
    <row r="5" spans="1:10" ht="15" customHeight="1" x14ac:dyDescent="0.2">
      <c r="A5" s="37">
        <v>606</v>
      </c>
      <c r="B5" s="27" t="s">
        <v>72</v>
      </c>
      <c r="C5" s="55">
        <f>SUMIF('Budget Prév'!$C$8:$C$25,'Tableau correspondances'!A49,'Budget Prév'!D$8:D$25)</f>
        <v>0</v>
      </c>
      <c r="D5" s="55">
        <f>SUMIF('Budget Prév'!C$8:C$25,'Tableau correspondances'!A49,'Budget Prév'!E$8:E$25)</f>
        <v>0</v>
      </c>
      <c r="E5" s="55">
        <f>D5-C5</f>
        <v>0</v>
      </c>
      <c r="F5" s="45"/>
      <c r="G5" s="53" t="s">
        <v>71</v>
      </c>
      <c r="H5" s="85">
        <f>H4</f>
        <v>0</v>
      </c>
      <c r="I5" s="52">
        <f>I4</f>
        <v>0</v>
      </c>
      <c r="J5" s="52">
        <f>I5-H5</f>
        <v>0</v>
      </c>
    </row>
    <row r="6" spans="1:10" ht="15" customHeight="1" x14ac:dyDescent="0.2">
      <c r="B6" s="53" t="s">
        <v>0</v>
      </c>
      <c r="C6" s="68">
        <f>SUM(C4:C5)</f>
        <v>0</v>
      </c>
      <c r="D6" s="68">
        <f>SUM(D4:D5)</f>
        <v>0</v>
      </c>
      <c r="E6" s="68">
        <f>D6-C6</f>
        <v>0</v>
      </c>
      <c r="F6" s="45"/>
      <c r="G6" s="57"/>
      <c r="I6" s="47"/>
      <c r="J6" s="47"/>
    </row>
    <row r="7" spans="1:10" ht="15" customHeight="1" x14ac:dyDescent="0.2">
      <c r="B7" s="56"/>
      <c r="C7" s="56"/>
      <c r="D7" s="56"/>
      <c r="E7" s="56"/>
      <c r="F7" s="44"/>
      <c r="G7" s="54" t="s">
        <v>70</v>
      </c>
      <c r="H7" s="54"/>
    </row>
    <row r="8" spans="1:10" ht="15" customHeight="1" x14ac:dyDescent="0.2">
      <c r="B8" s="54" t="s">
        <v>69</v>
      </c>
      <c r="C8" s="54"/>
      <c r="D8" s="54"/>
      <c r="E8" s="54"/>
      <c r="F8" s="11"/>
      <c r="G8" s="198"/>
      <c r="H8" s="55">
        <f>SUMIF('Budget Prév'!$C$42:$C$59,'Tableau correspondances'!B49,'Budget Prév'!D$42:D$59)</f>
        <v>0</v>
      </c>
      <c r="I8" s="55">
        <f>SUMIF('Budget Prév'!$C$42:$C$59,'Tableau correspondances'!B49,'Budget Prév'!E$42:E$59)</f>
        <v>0</v>
      </c>
      <c r="J8" s="55">
        <f>I8-H8</f>
        <v>0</v>
      </c>
    </row>
    <row r="9" spans="1:10" ht="15" customHeight="1" x14ac:dyDescent="0.2">
      <c r="A9" s="37">
        <v>611</v>
      </c>
      <c r="B9" s="79" t="s">
        <v>67</v>
      </c>
      <c r="C9" s="55">
        <f>SUMIF('Budget Prév'!$C$8:$C$25,'Tableau correspondances'!A50,'Budget Prév'!D$8:D$25)</f>
        <v>0</v>
      </c>
      <c r="D9" s="55">
        <f>SUMIF('Budget Prév'!$C$8:$C$25,'Tableau correspondances'!A50,'Budget Prév'!E$8:E$25)</f>
        <v>0</v>
      </c>
      <c r="E9" s="55">
        <f t="shared" ref="E9:E13" si="0">D9-C9</f>
        <v>0</v>
      </c>
      <c r="F9" s="48"/>
      <c r="G9" s="53" t="s">
        <v>68</v>
      </c>
      <c r="H9" s="52">
        <f>H8</f>
        <v>0</v>
      </c>
      <c r="I9" s="68">
        <f>I8</f>
        <v>0</v>
      </c>
      <c r="J9" s="52">
        <f>I9-H9</f>
        <v>0</v>
      </c>
    </row>
    <row r="10" spans="1:10" ht="15" customHeight="1" x14ac:dyDescent="0.2">
      <c r="A10" s="37">
        <v>613</v>
      </c>
      <c r="B10" s="27" t="s">
        <v>66</v>
      </c>
      <c r="C10" s="55">
        <f>SUMIF('Budget Prév'!$C$8:$C$25,'Tableau correspondances'!A51,'Budget Prév'!D$8:D$25)</f>
        <v>0</v>
      </c>
      <c r="D10" s="55">
        <f>SUMIF('Budget Prév'!$C$8:$C$25,'Tableau correspondances'!A51,'Budget Prév'!E$8:E$25)</f>
        <v>0</v>
      </c>
      <c r="E10" s="55">
        <f t="shared" si="0"/>
        <v>0</v>
      </c>
      <c r="F10" s="67"/>
      <c r="G10" s="50"/>
      <c r="H10" s="50"/>
      <c r="I10" s="50"/>
      <c r="J10" s="50"/>
    </row>
    <row r="11" spans="1:10" ht="15" customHeight="1" x14ac:dyDescent="0.2">
      <c r="A11" s="37">
        <v>615</v>
      </c>
      <c r="B11" s="27" t="s">
        <v>64</v>
      </c>
      <c r="C11" s="55">
        <f>SUMIF('Budget Prév'!$C$8:$C$25,'Tableau correspondances'!A52,'Budget Prév'!D$8:D$25)</f>
        <v>0</v>
      </c>
      <c r="D11" s="55">
        <f>SUMIF('Budget Prév'!$C$8:$C$25,'Tableau correspondances'!A52,'Budget Prév'!E$8:E$25)</f>
        <v>0</v>
      </c>
      <c r="E11" s="55">
        <f t="shared" si="0"/>
        <v>0</v>
      </c>
      <c r="F11" s="45"/>
      <c r="G11" s="54" t="s">
        <v>65</v>
      </c>
      <c r="H11" s="54"/>
      <c r="I11" s="54"/>
      <c r="J11" s="54"/>
    </row>
    <row r="12" spans="1:10" ht="15" customHeight="1" x14ac:dyDescent="0.2">
      <c r="A12" s="37">
        <v>616</v>
      </c>
      <c r="B12" s="27" t="s">
        <v>62</v>
      </c>
      <c r="C12" s="55">
        <f>SUMIF('Budget Prév'!$C$8:$C$25,'Tableau correspondances'!A53,'Budget Prév'!D$8:D$25)</f>
        <v>0</v>
      </c>
      <c r="D12" s="55">
        <f>SUMIF('Budget Prév'!$C$8:$C$25,'Tableau correspondances'!A53,'Budget Prév'!E$8:E$25)</f>
        <v>0</v>
      </c>
      <c r="E12" s="55">
        <f t="shared" si="0"/>
        <v>0</v>
      </c>
      <c r="F12" s="45"/>
      <c r="G12" s="58" t="s">
        <v>63</v>
      </c>
      <c r="H12" s="55">
        <f>SUMIF('Budget Prév'!$C$42:$C$59,'Tableau correspondances'!B50,'Budget Prév'!D$42:D$59)</f>
        <v>0</v>
      </c>
      <c r="I12" s="55">
        <f>SUMIF('Budget Prév'!$C$42:$C$59,'Tableau correspondances'!B50,'Budget Prév'!E$42:E$59)</f>
        <v>0</v>
      </c>
      <c r="J12" s="55">
        <f>I12-H12</f>
        <v>0</v>
      </c>
    </row>
    <row r="13" spans="1:10" ht="15" customHeight="1" x14ac:dyDescent="0.2">
      <c r="A13" s="37">
        <v>618</v>
      </c>
      <c r="B13" s="27" t="s">
        <v>61</v>
      </c>
      <c r="C13" s="55">
        <f>SUMIF('Budget Prév'!$C$8:$C$25,'Tableau correspondances'!A54,'Budget Prév'!D$8:D$25)</f>
        <v>0</v>
      </c>
      <c r="D13" s="55">
        <f>SUMIF('Budget Prév'!$C$8:$C$25,'Tableau correspondances'!A54,'Budget Prév'!E$8:E$25)</f>
        <v>0</v>
      </c>
      <c r="E13" s="55">
        <f t="shared" si="0"/>
        <v>0</v>
      </c>
      <c r="F13" s="45"/>
      <c r="G13" s="195"/>
      <c r="H13" s="195"/>
      <c r="I13" s="196"/>
      <c r="J13" s="196"/>
    </row>
    <row r="14" spans="1:10" ht="15" customHeight="1" x14ac:dyDescent="0.2">
      <c r="B14" s="33" t="s">
        <v>60</v>
      </c>
      <c r="C14" s="52">
        <f>SUM(C9:C13)</f>
        <v>0</v>
      </c>
      <c r="D14" s="52">
        <f>SUM(D9:D13)</f>
        <v>0</v>
      </c>
      <c r="E14" s="52">
        <f>D14-C14</f>
        <v>0</v>
      </c>
      <c r="F14" s="45"/>
      <c r="G14" s="195"/>
      <c r="H14" s="195"/>
      <c r="I14" s="196"/>
      <c r="J14" s="196"/>
    </row>
    <row r="15" spans="1:10" ht="15" customHeight="1" x14ac:dyDescent="0.2">
      <c r="F15" s="45"/>
      <c r="G15" s="195"/>
      <c r="H15" s="195"/>
      <c r="I15" s="197"/>
      <c r="J15" s="197"/>
    </row>
    <row r="16" spans="1:10" ht="15" customHeight="1" x14ac:dyDescent="0.2">
      <c r="B16" s="54" t="s">
        <v>58</v>
      </c>
      <c r="C16" s="54"/>
      <c r="D16" s="54"/>
      <c r="E16" s="54"/>
      <c r="F16" s="64"/>
      <c r="G16" s="27" t="s">
        <v>59</v>
      </c>
      <c r="H16" s="55">
        <f>SUMIF('Budget Prév'!$C$42:$C$59,'Tableau correspondances'!B51,'Budget Prév'!D$42:D$59)</f>
        <v>0</v>
      </c>
      <c r="I16" s="55">
        <f>SUMIF('Budget Prév'!$C$42:$C$59,'Tableau correspondances'!B51,'Budget Prév'!E$42:E$59)</f>
        <v>0</v>
      </c>
      <c r="J16" s="55">
        <f>I16-H16</f>
        <v>0</v>
      </c>
    </row>
    <row r="17" spans="1:10" ht="15" customHeight="1" x14ac:dyDescent="0.2">
      <c r="A17" s="66" t="s">
        <v>57</v>
      </c>
      <c r="B17" s="58" t="s">
        <v>56</v>
      </c>
      <c r="C17" s="55">
        <f>(SUMIF('Budget Prév'!$C$8:$C$25,'Tableau correspondances'!A55,'Budget Prév'!D$8:D$25))+(SUMIF('Budget Prév'!$C$8:$C$25,'Tableau correspondances'!A56,'Budget Prév'!D$8:D$25))</f>
        <v>0</v>
      </c>
      <c r="D17" s="55">
        <f>(SUMIF('Budget Prév'!$C$8:$C$25,'Tableau correspondances'!A55,'Budget Prév'!E$8:E$25))+(SUMIF('Budget Prév'!$C$8:$C$25,'Tableau correspondances'!A56,'Budget Prév'!E$8:E$25))</f>
        <v>0</v>
      </c>
      <c r="E17" s="55">
        <f t="shared" ref="E17:E20" si="1">D17-C17</f>
        <v>0</v>
      </c>
      <c r="G17" s="195"/>
      <c r="H17" s="195"/>
      <c r="I17" s="195"/>
      <c r="J17" s="195"/>
    </row>
    <row r="18" spans="1:10" ht="15" customHeight="1" x14ac:dyDescent="0.2">
      <c r="A18" s="66">
        <v>623</v>
      </c>
      <c r="B18" s="27" t="s">
        <v>54</v>
      </c>
      <c r="C18" s="55">
        <f>SUMIF('Budget Prév'!$C$8:$C$25,'Tableau correspondances'!A57,'Budget Prév'!D$8:D$25)</f>
        <v>0</v>
      </c>
      <c r="D18" s="55">
        <f>SUMIF('Budget Prév'!$C$8:$C$25,'Tableau correspondances'!A57,'Budget Prév'!E$8:E$25)</f>
        <v>0</v>
      </c>
      <c r="E18" s="55">
        <f t="shared" si="1"/>
        <v>0</v>
      </c>
      <c r="G18" s="195"/>
      <c r="H18" s="195"/>
      <c r="I18" s="195"/>
      <c r="J18" s="195"/>
    </row>
    <row r="19" spans="1:10" ht="15" customHeight="1" x14ac:dyDescent="0.2">
      <c r="A19" s="66">
        <v>625</v>
      </c>
      <c r="B19" s="27" t="s">
        <v>53</v>
      </c>
      <c r="C19" s="55">
        <f>SUMIF('Budget Prév'!$C$8:$C$25,'Tableau correspondances'!A58,'Budget Prév'!D$8:D$25)</f>
        <v>0</v>
      </c>
      <c r="D19" s="55">
        <f>SUMIF('Budget Prév'!$C$8:$C$25,'Tableau correspondances'!A58,'Budget Prév'!E$8:E$25)</f>
        <v>0</v>
      </c>
      <c r="E19" s="55">
        <f t="shared" si="1"/>
        <v>0</v>
      </c>
      <c r="G19" s="27" t="s">
        <v>55</v>
      </c>
      <c r="H19" s="55">
        <f>SUMIF('Budget Prév'!$C$42:$C$59,'Tableau correspondances'!B52,'Budget Prév'!D$42:D$59)</f>
        <v>0</v>
      </c>
      <c r="I19" s="55">
        <f>SUMIF('Budget Prév'!$C$42:$C$59,'Tableau correspondances'!B52,'Budget Prév'!E$42:E$59)</f>
        <v>0</v>
      </c>
      <c r="J19" s="55">
        <f>I19-H19</f>
        <v>0</v>
      </c>
    </row>
    <row r="20" spans="1:10" ht="15" customHeight="1" x14ac:dyDescent="0.2">
      <c r="A20" s="66" t="s">
        <v>52</v>
      </c>
      <c r="B20" s="27" t="s">
        <v>51</v>
      </c>
      <c r="C20" s="55">
        <f>(SUMIF('Budget Prév'!$C$8:$C$25,'Tableau correspondances'!A59,'Budget Prév'!D$8:D$25))+(SUMIF('Budget Prév'!$C$8:$C$25,'Tableau correspondances'!A60,'Budget Prév'!D$8:D$25))+(SUMIF('Budget Prév'!$C$8:$C$25,'Tableau correspondances'!A61,'Budget Prév'!D$8:D$25))</f>
        <v>0</v>
      </c>
      <c r="D20" s="55">
        <f>(SUMIF('Budget Prév'!$C$8:$C$25,'Tableau correspondances'!A59,'Budget Prév'!E$8:E$25))+(SUMIF('Budget Prév'!$C$8:$C$25,'Tableau correspondances'!A60,'Budget Prév'!E$8:E$25))+(SUMIF('Budget Prév'!$C$8:$C$25,'Tableau correspondances'!A61,'Budget Prév'!E$8:E$25))</f>
        <v>0</v>
      </c>
      <c r="E20" s="55">
        <f t="shared" si="1"/>
        <v>0</v>
      </c>
      <c r="F20" s="11"/>
      <c r="G20" s="195"/>
      <c r="H20" s="195"/>
      <c r="I20" s="196"/>
      <c r="J20" s="196"/>
    </row>
    <row r="21" spans="1:10" ht="15" customHeight="1" x14ac:dyDescent="0.2">
      <c r="B21" s="65" t="s">
        <v>49</v>
      </c>
      <c r="C21" s="63">
        <f>SUM(C17:C20)</f>
        <v>0</v>
      </c>
      <c r="D21" s="63">
        <f t="shared" ref="D21" si="2">SUM(D17:D20)</f>
        <v>0</v>
      </c>
      <c r="E21" s="63">
        <f>D21-C21</f>
        <v>0</v>
      </c>
      <c r="F21" s="48"/>
      <c r="G21" s="195"/>
      <c r="H21" s="195"/>
      <c r="I21" s="196"/>
      <c r="J21" s="196"/>
    </row>
    <row r="22" spans="1:10" ht="15" customHeight="1" x14ac:dyDescent="0.2">
      <c r="B22" s="56"/>
      <c r="C22" s="56"/>
      <c r="D22" s="56"/>
      <c r="E22" s="56"/>
      <c r="F22" s="62"/>
      <c r="G22" s="38" t="s">
        <v>50</v>
      </c>
      <c r="H22" s="55">
        <f>SUMIF('Budget Prév'!$C$42:$C$59,'Tableau correspondances'!B53,'Budget Prév'!D$42:D$59)</f>
        <v>0</v>
      </c>
      <c r="I22" s="55">
        <f>SUMIF('Budget Prév'!$C$42:$C$59,'Tableau correspondances'!B53,'Budget Prév'!E$42:E$59)</f>
        <v>0</v>
      </c>
      <c r="J22" s="55">
        <f>I22-H22</f>
        <v>0</v>
      </c>
    </row>
    <row r="23" spans="1:10" ht="15" customHeight="1" x14ac:dyDescent="0.2">
      <c r="B23" s="54" t="s">
        <v>48</v>
      </c>
      <c r="C23" s="54"/>
      <c r="D23" s="54"/>
      <c r="E23" s="54"/>
      <c r="F23" s="62"/>
      <c r="G23" s="195"/>
      <c r="H23" s="195"/>
      <c r="I23" s="195"/>
      <c r="J23" s="195"/>
    </row>
    <row r="24" spans="1:10" ht="15" customHeight="1" x14ac:dyDescent="0.2">
      <c r="A24" s="1">
        <v>631</v>
      </c>
      <c r="B24" s="58" t="s">
        <v>46</v>
      </c>
      <c r="C24" s="55">
        <f>SUMIF('Budget Prév'!$C$8:$C$25,'Tableau correspondances'!A62,'Budget Prév'!D$8:D$25)</f>
        <v>0</v>
      </c>
      <c r="D24" s="55">
        <f>SUMIF('Budget Prév'!$C$8:$C$25,'Tableau correspondances'!A62,'Budget Prév'!E$8:E$25)</f>
        <v>0</v>
      </c>
      <c r="E24" s="55">
        <f t="shared" ref="E24:E25" si="3">D24-C24</f>
        <v>0</v>
      </c>
      <c r="F24" s="59"/>
      <c r="G24" s="195"/>
      <c r="H24" s="195"/>
      <c r="I24" s="195"/>
      <c r="J24" s="195"/>
    </row>
    <row r="25" spans="1:10" ht="15" customHeight="1" x14ac:dyDescent="0.2">
      <c r="A25" s="1">
        <v>635</v>
      </c>
      <c r="B25" s="27" t="s">
        <v>44</v>
      </c>
      <c r="C25" s="55">
        <f>SUMIF('Budget Prév'!$C$8:$C$25,'Tableau correspondances'!A63,'Budget Prév'!D$8:D$25)</f>
        <v>0</v>
      </c>
      <c r="D25" s="55">
        <f>SUMIF('Budget Prév'!$C$8:$C$25,'Tableau correspondances'!A63,'Budget Prév'!E$8:E$25)</f>
        <v>0</v>
      </c>
      <c r="E25" s="55">
        <f t="shared" si="3"/>
        <v>0</v>
      </c>
      <c r="F25" s="59"/>
      <c r="G25" s="27" t="s">
        <v>47</v>
      </c>
      <c r="H25" s="55">
        <f>SUMIF('Budget Prév'!$C$42:$C$59,'Tableau correspondances'!B54,'Budget Prév'!D$42:D$59)</f>
        <v>0</v>
      </c>
      <c r="I25" s="55">
        <f>SUMIF('Budget Prév'!$C$42:$C$59,'Tableau correspondances'!B54,'Budget Prév'!E$42:E$59)</f>
        <v>0</v>
      </c>
      <c r="J25" s="55">
        <f>I25-H25</f>
        <v>0</v>
      </c>
    </row>
    <row r="26" spans="1:10" ht="15" customHeight="1" x14ac:dyDescent="0.2">
      <c r="B26" s="53" t="s">
        <v>42</v>
      </c>
      <c r="C26" s="63">
        <f>SUM(C24:C25)</f>
        <v>0</v>
      </c>
      <c r="D26" s="63">
        <f t="shared" ref="D26" si="4">SUM(D24:D25)</f>
        <v>0</v>
      </c>
      <c r="E26" s="63">
        <f>D26-C26</f>
        <v>0</v>
      </c>
      <c r="F26" s="64"/>
      <c r="G26" s="27" t="s">
        <v>45</v>
      </c>
      <c r="H26" s="55">
        <f>SUMIF('Budget Prév'!$C$42:$C$59,'Tableau correspondances'!B55,'Budget Prév'!D$42:D$59)</f>
        <v>0</v>
      </c>
      <c r="I26" s="55">
        <f>SUMIF('Budget Prév'!$C$42:$C$59,'Tableau correspondances'!B55,'Budget Prév'!E$42:E$59)</f>
        <v>0</v>
      </c>
      <c r="J26" s="55">
        <f t="shared" ref="J26:J29" si="5">I26-H26</f>
        <v>0</v>
      </c>
    </row>
    <row r="27" spans="1:10" ht="15" customHeight="1" x14ac:dyDescent="0.2">
      <c r="B27" s="61"/>
      <c r="C27" s="61"/>
      <c r="D27" s="61"/>
      <c r="E27" s="61"/>
      <c r="F27" s="62"/>
      <c r="G27" s="27" t="s">
        <v>43</v>
      </c>
      <c r="H27" s="55">
        <f>SUMIF('Budget Prév'!$C$42:$C$59,'Tableau correspondances'!B56,'Budget Prév'!D$42:D$59)</f>
        <v>0</v>
      </c>
      <c r="I27" s="55">
        <f>SUMIF('Budget Prév'!$C$42:$C$59,'Tableau correspondances'!B56,'Budget Prév'!E$42:E$59)</f>
        <v>0</v>
      </c>
      <c r="J27" s="55">
        <f t="shared" si="5"/>
        <v>0</v>
      </c>
    </row>
    <row r="28" spans="1:10" ht="15" customHeight="1" x14ac:dyDescent="0.2">
      <c r="B28" s="54" t="s">
        <v>39</v>
      </c>
      <c r="C28" s="54"/>
      <c r="D28" s="54"/>
      <c r="E28" s="54"/>
      <c r="F28" s="62"/>
      <c r="G28" s="27" t="s">
        <v>41</v>
      </c>
      <c r="H28" s="55">
        <f>SUMIF('Budget Prév'!$C$42:$C$59,'Tableau correspondances'!B57,'Budget Prév'!D$42:D$59)</f>
        <v>0</v>
      </c>
      <c r="I28" s="55">
        <f>SUMIF('Budget Prév'!$C$42:$C$59,'Tableau correspondances'!B57,'Budget Prév'!E$42:E$59)</f>
        <v>0</v>
      </c>
      <c r="J28" s="55">
        <f t="shared" si="5"/>
        <v>0</v>
      </c>
    </row>
    <row r="29" spans="1:10" ht="15" customHeight="1" x14ac:dyDescent="0.2">
      <c r="A29" s="37">
        <v>641</v>
      </c>
      <c r="B29" s="58" t="s">
        <v>37</v>
      </c>
      <c r="C29" s="55">
        <f>SUMIF('Budget Prév'!$C$8:$C$25,'Tableau correspondances'!A64,'Budget Prév'!D$8:D$25)</f>
        <v>0</v>
      </c>
      <c r="D29" s="55">
        <f>SUMIF('Budget Prév'!$C$8:$C$25,'Tableau correspondances'!A64,'Budget Prév'!E$8:E$25)</f>
        <v>0</v>
      </c>
      <c r="E29" s="55">
        <f>D29-C29</f>
        <v>0</v>
      </c>
      <c r="F29" s="59"/>
      <c r="G29" s="60" t="s">
        <v>40</v>
      </c>
      <c r="H29" s="55">
        <f>SUMIF('Budget Prév'!$C$42:$C$59,'Tableau correspondances'!B58,'Budget Prév'!D$42:D$59)</f>
        <v>0</v>
      </c>
      <c r="I29" s="55">
        <f>SUMIF('Budget Prév'!$C$42:$C$59,'Tableau correspondances'!B58,'Budget Prév'!E$42:E$59)</f>
        <v>0</v>
      </c>
      <c r="J29" s="55">
        <f t="shared" si="5"/>
        <v>0</v>
      </c>
    </row>
    <row r="30" spans="1:10" ht="15" customHeight="1" x14ac:dyDescent="0.2">
      <c r="A30" s="37">
        <v>645</v>
      </c>
      <c r="B30" s="27" t="s">
        <v>33</v>
      </c>
      <c r="C30" s="55">
        <f>SUMIF('Budget Prév'!$C$8:$C$25,'Tableau correspondances'!A65,'Budget Prév'!D$8:D$25)</f>
        <v>0</v>
      </c>
      <c r="D30" s="55">
        <f>SUMIF('Budget Prév'!$C$8:$C$25,'Tableau correspondances'!A65,'Budget Prév'!E$8:E$25)</f>
        <v>0</v>
      </c>
      <c r="E30" s="55">
        <f t="shared" ref="E30:E31" si="6">D30-C30</f>
        <v>0</v>
      </c>
      <c r="F30" s="59"/>
      <c r="G30" s="53" t="s">
        <v>38</v>
      </c>
      <c r="H30" s="32">
        <f>H12+H16+H19+H22+H25+H26+H27+H28+H29</f>
        <v>0</v>
      </c>
      <c r="I30" s="32">
        <f>I12+I16+I19+I22+I25+I26+I27+I28+I29</f>
        <v>0</v>
      </c>
      <c r="J30" s="32">
        <f>I30-H30</f>
        <v>0</v>
      </c>
    </row>
    <row r="31" spans="1:10" ht="15" customHeight="1" x14ac:dyDescent="0.2">
      <c r="A31" s="37">
        <v>648</v>
      </c>
      <c r="B31" s="27" t="s">
        <v>31</v>
      </c>
      <c r="C31" s="55">
        <f>SUMIF('Budget Prév'!$C$8:$C$25,'Tableau correspondances'!A66,'Budget Prév'!D$8:D$25)</f>
        <v>0</v>
      </c>
      <c r="D31" s="55">
        <f>SUMIF('Budget Prév'!$C$8:$C$25,'Tableau correspondances'!A66,'Budget Prév'!E$8:E$25)</f>
        <v>0</v>
      </c>
      <c r="E31" s="55">
        <f t="shared" si="6"/>
        <v>0</v>
      </c>
      <c r="F31" s="45"/>
      <c r="G31" s="57"/>
    </row>
    <row r="32" spans="1:10" ht="15" customHeight="1" x14ac:dyDescent="0.2">
      <c r="B32" s="49" t="s">
        <v>29</v>
      </c>
      <c r="C32" s="32">
        <f>SUM(C29:C31)</f>
        <v>0</v>
      </c>
      <c r="D32" s="32">
        <f>SUM(D29:D31)</f>
        <v>0</v>
      </c>
      <c r="E32" s="32">
        <f>D32-C32</f>
        <v>0</v>
      </c>
      <c r="F32" s="48">
        <v>756</v>
      </c>
      <c r="G32" s="54" t="s">
        <v>35</v>
      </c>
      <c r="H32" s="54"/>
      <c r="I32" s="54"/>
      <c r="J32" s="54"/>
    </row>
    <row r="33" spans="1:10" ht="15" customHeight="1" x14ac:dyDescent="0.2">
      <c r="F33" s="48">
        <v>758</v>
      </c>
      <c r="G33" s="58" t="s">
        <v>34</v>
      </c>
      <c r="H33" s="55">
        <f>SUMIF('Budget Prév'!$C$42:$C$59,'Tableau correspondances'!B59,'Budget Prév'!D$42:D$59)</f>
        <v>0</v>
      </c>
      <c r="I33" s="55">
        <f>SUMIF('Budget Prév'!$C$42:$C$59,'Tableau correspondances'!B59,'Budget Prév'!E$42:E$59)</f>
        <v>0</v>
      </c>
      <c r="J33" s="55">
        <f t="shared" ref="J33" si="7">I33-H33</f>
        <v>0</v>
      </c>
    </row>
    <row r="34" spans="1:10" ht="15" customHeight="1" x14ac:dyDescent="0.2">
      <c r="B34" s="48" t="s">
        <v>27</v>
      </c>
      <c r="C34" s="48"/>
      <c r="D34" s="48"/>
      <c r="E34" s="48"/>
      <c r="G34" s="27" t="s">
        <v>32</v>
      </c>
      <c r="H34" s="55">
        <f>SUMIF('Budget Prév'!$C$42:$C$59,'Tableau correspondances'!B60,'Budget Prév'!D$42:D$59)</f>
        <v>0</v>
      </c>
      <c r="I34" s="55">
        <f>SUMIF('Budget Prév'!$C$42:$C$59,'Tableau correspondances'!B60,'Budget Prév'!E$42:E$59)</f>
        <v>0</v>
      </c>
      <c r="J34" s="55">
        <f t="shared" ref="J34" si="8">I34-H34</f>
        <v>0</v>
      </c>
    </row>
    <row r="35" spans="1:10" ht="15" customHeight="1" x14ac:dyDescent="0.2">
      <c r="B35" s="200"/>
      <c r="C35" s="55">
        <f>SUMIF('Budget Prév'!$C$8:$C$25,'Tableau correspondances'!A67,'Budget Prév'!D$8:D$25)</f>
        <v>0</v>
      </c>
      <c r="D35" s="55">
        <f>SUMIF('Budget Prév'!$C$8:$C$25,'Tableau correspondances'!A67,'Budget Prév'!E$8:E$25)</f>
        <v>0</v>
      </c>
      <c r="E35" s="55">
        <f>D35-C35</f>
        <v>0</v>
      </c>
      <c r="F35" s="48"/>
      <c r="G35" s="53" t="s">
        <v>30</v>
      </c>
      <c r="H35" s="52">
        <f>SUM(H33:H34)</f>
        <v>0</v>
      </c>
      <c r="I35" s="52">
        <f>SUM(I33:I34)</f>
        <v>0</v>
      </c>
      <c r="J35" s="32">
        <f>I35-H35</f>
        <v>0</v>
      </c>
    </row>
    <row r="36" spans="1:10" ht="15" customHeight="1" x14ac:dyDescent="0.2">
      <c r="B36" s="33" t="s">
        <v>25</v>
      </c>
      <c r="C36" s="52">
        <f>SUM(C35)</f>
        <v>0</v>
      </c>
      <c r="D36" s="52">
        <f>SUM(D35)</f>
        <v>0</v>
      </c>
      <c r="E36" s="52">
        <f>D36-C36</f>
        <v>0</v>
      </c>
      <c r="F36" s="45"/>
      <c r="G36" s="57"/>
    </row>
    <row r="37" spans="1:10" ht="15" customHeight="1" x14ac:dyDescent="0.2">
      <c r="F37" s="47"/>
      <c r="G37" s="54" t="s">
        <v>28</v>
      </c>
      <c r="H37" s="54"/>
      <c r="I37" s="3"/>
      <c r="J37" s="3"/>
    </row>
    <row r="38" spans="1:10" ht="15" customHeight="1" x14ac:dyDescent="0.2">
      <c r="B38" s="48" t="s">
        <v>23</v>
      </c>
      <c r="C38" s="48"/>
      <c r="D38" s="48"/>
      <c r="E38" s="48"/>
      <c r="F38" s="47"/>
      <c r="G38" s="198"/>
      <c r="H38" s="55">
        <f>SUMIF('Budget Prév'!$C$42:$C$59,'Tableau correspondances'!B61,'Budget Prév'!D$42:D$59)</f>
        <v>0</v>
      </c>
      <c r="I38" s="55">
        <f>SUMIF('Budget Prév'!$C$42:$C$59,'Tableau correspondances'!B61,'Budget Prév'!E$42:E$59)</f>
        <v>0</v>
      </c>
      <c r="J38" s="55">
        <f t="shared" ref="J38" si="9">I38-H38</f>
        <v>0</v>
      </c>
    </row>
    <row r="39" spans="1:10" ht="15" customHeight="1" x14ac:dyDescent="0.2">
      <c r="B39" s="201"/>
      <c r="C39" s="55">
        <f>SUMIF('Budget Prév'!$C$8:$C$25,'Tableau correspondances'!A68,'Budget Prév'!D$8:D$25)</f>
        <v>0</v>
      </c>
      <c r="D39" s="55">
        <f>SUMIF('Budget Prév'!$C$8:$C$25,'Tableau correspondances'!A68,'Budget Prév'!E$8:E$25)</f>
        <v>0</v>
      </c>
      <c r="E39" s="55">
        <f>D39-C39</f>
        <v>0</v>
      </c>
      <c r="F39" s="45"/>
      <c r="G39" s="33" t="s">
        <v>26</v>
      </c>
      <c r="H39" s="52">
        <f>H38</f>
        <v>0</v>
      </c>
      <c r="I39" s="52">
        <f>I38</f>
        <v>0</v>
      </c>
      <c r="J39" s="32">
        <f>I39-H39</f>
        <v>0</v>
      </c>
    </row>
    <row r="40" spans="1:10" ht="15" customHeight="1" x14ac:dyDescent="0.2">
      <c r="B40" s="33" t="s">
        <v>21</v>
      </c>
      <c r="C40" s="32">
        <f>C39</f>
        <v>0</v>
      </c>
      <c r="D40" s="32">
        <f t="shared" ref="D40" si="10">D39</f>
        <v>0</v>
      </c>
      <c r="E40" s="32">
        <f>D40-C40</f>
        <v>0</v>
      </c>
    </row>
    <row r="41" spans="1:10" ht="15" customHeight="1" x14ac:dyDescent="0.2">
      <c r="C41" s="56"/>
      <c r="D41" s="56"/>
      <c r="E41" s="56"/>
      <c r="G41" s="54" t="s">
        <v>24</v>
      </c>
      <c r="H41" s="54"/>
    </row>
    <row r="42" spans="1:10" ht="15" customHeight="1" x14ac:dyDescent="0.2">
      <c r="B42" s="54" t="s">
        <v>19</v>
      </c>
      <c r="C42" s="54"/>
      <c r="D42" s="54"/>
      <c r="E42" s="54"/>
      <c r="G42" s="198"/>
      <c r="H42" s="55">
        <f>SUMIF('Budget Prév'!$C$42:$C$59,'Tableau correspondances'!B62,'Budget Prév'!D$42:D$59)</f>
        <v>0</v>
      </c>
      <c r="I42" s="55">
        <f>SUMIF('Budget Prév'!$C$42:$C$59,'Tableau correspondances'!B62,'Budget Prév'!E$42:E$59)</f>
        <v>0</v>
      </c>
      <c r="J42" s="55">
        <f t="shared" ref="J42" si="11">I42-H42</f>
        <v>0</v>
      </c>
    </row>
    <row r="43" spans="1:10" ht="15" customHeight="1" x14ac:dyDescent="0.2">
      <c r="B43" s="198"/>
      <c r="C43" s="55">
        <f>SUMIF('Budget Prév'!$C$8:$C$25,'Tableau correspondances'!A69,'Budget Prév'!D$8:D$25)</f>
        <v>0</v>
      </c>
      <c r="D43" s="55">
        <f>SUMIF('Budget Prév'!$C$8:$C$25,'Tableau correspondances'!A69,'Budget Prév'!E$8:E$25)</f>
        <v>0</v>
      </c>
      <c r="E43" s="55">
        <f>D43-C43</f>
        <v>0</v>
      </c>
      <c r="G43" s="33" t="s">
        <v>22</v>
      </c>
      <c r="H43" s="52">
        <f>H42</f>
        <v>0</v>
      </c>
      <c r="I43" s="52">
        <f>I42</f>
        <v>0</v>
      </c>
      <c r="J43" s="32">
        <f>I43-H43</f>
        <v>0</v>
      </c>
    </row>
    <row r="44" spans="1:10" ht="15" customHeight="1" x14ac:dyDescent="0.2">
      <c r="B44" s="49" t="s">
        <v>17</v>
      </c>
      <c r="C44" s="32">
        <f>SUM(C43:C43)</f>
        <v>0</v>
      </c>
      <c r="D44" s="32">
        <f t="shared" ref="D44" si="12">SUM(D43:D43)</f>
        <v>0</v>
      </c>
      <c r="E44" s="32">
        <f>D44-C44</f>
        <v>0</v>
      </c>
    </row>
    <row r="45" spans="1:10" ht="15" customHeight="1" x14ac:dyDescent="0.2">
      <c r="B45" s="11"/>
      <c r="C45" s="11"/>
      <c r="D45" s="11"/>
      <c r="E45" s="11"/>
      <c r="F45" s="45"/>
      <c r="G45" s="54" t="s">
        <v>20</v>
      </c>
      <c r="H45" s="54"/>
    </row>
    <row r="46" spans="1:10" ht="15" customHeight="1" x14ac:dyDescent="0.2">
      <c r="B46" s="48" t="s">
        <v>16</v>
      </c>
      <c r="C46" s="54"/>
      <c r="D46" s="54"/>
      <c r="E46" s="54"/>
      <c r="F46" s="47"/>
      <c r="G46" s="198"/>
      <c r="H46" s="55">
        <f>SUMIF('Budget Prév'!$C$42:$C$59,'Tableau correspondances'!B63,'Budget Prév'!D$42:D$59)</f>
        <v>0</v>
      </c>
      <c r="I46" s="55">
        <f>SUMIF('Budget Prév'!$C$42:$C$59,'Tableau correspondances'!B63,'Budget Prév'!E$42:E$59)</f>
        <v>0</v>
      </c>
      <c r="J46" s="55">
        <f t="shared" ref="J46" si="13">I46-H46</f>
        <v>0</v>
      </c>
    </row>
    <row r="47" spans="1:10" ht="15" customHeight="1" x14ac:dyDescent="0.2">
      <c r="B47" s="201"/>
      <c r="C47" s="55">
        <f>SUMIF('Budget Prév'!$C$8:$C$25,'Tableau correspondances'!A70,'Budget Prév'!D$8:D$25)</f>
        <v>0</v>
      </c>
      <c r="D47" s="55">
        <f>SUMIF('Budget Prév'!$C$8:$C$25,'Tableau correspondances'!A70,'Budget Prév'!E$8:E$25)</f>
        <v>0</v>
      </c>
      <c r="E47" s="55">
        <f>D47-C47</f>
        <v>0</v>
      </c>
      <c r="F47" s="47"/>
      <c r="G47" s="53" t="s">
        <v>18</v>
      </c>
      <c r="H47" s="52">
        <f>H46</f>
        <v>0</v>
      </c>
      <c r="I47" s="52">
        <f>I46</f>
        <v>0</v>
      </c>
      <c r="J47" s="32">
        <f>I47-H47</f>
        <v>0</v>
      </c>
    </row>
    <row r="48" spans="1:10" ht="15" customHeight="1" x14ac:dyDescent="0.2">
      <c r="A48" s="3"/>
      <c r="B48" s="49" t="s">
        <v>17</v>
      </c>
      <c r="C48" s="32">
        <f>SUM(C47:C47)</f>
        <v>0</v>
      </c>
      <c r="D48" s="32">
        <f t="shared" ref="D48" si="14">SUM(D47:D47)</f>
        <v>0</v>
      </c>
      <c r="E48" s="32">
        <f>D48-C48</f>
        <v>0</v>
      </c>
      <c r="F48" s="51"/>
      <c r="G48" s="50"/>
      <c r="H48" s="11"/>
    </row>
    <row r="49" spans="1:10" ht="15" customHeight="1" x14ac:dyDescent="0.2">
      <c r="F49" s="11"/>
      <c r="G49" s="48"/>
      <c r="H49" s="48"/>
    </row>
    <row r="50" spans="1:10" ht="15" customHeight="1" x14ac:dyDescent="0.2">
      <c r="B50" s="43" t="s">
        <v>15</v>
      </c>
      <c r="C50" s="84">
        <f>SUM(C6+C14+C21+C26+C32+C36+C40+C44+C48)</f>
        <v>0</v>
      </c>
      <c r="D50" s="84">
        <f>SUM(D6+D14+D21+D26+D32+D36+D40+D44+D48)</f>
        <v>0</v>
      </c>
      <c r="E50" s="41">
        <f>D50-C50</f>
        <v>0</v>
      </c>
      <c r="F50" s="23"/>
      <c r="G50" s="42" t="s">
        <v>14</v>
      </c>
      <c r="H50" s="41">
        <f>H5+H9+H30+H35+H39+H43+H47</f>
        <v>0</v>
      </c>
      <c r="I50" s="41">
        <f>I5+I9+I30+I35+I39+I43+I47</f>
        <v>0</v>
      </c>
      <c r="J50" s="41">
        <f>I50-H50</f>
        <v>0</v>
      </c>
    </row>
    <row r="51" spans="1:10" ht="15" customHeight="1" x14ac:dyDescent="0.2">
      <c r="B51" s="26"/>
      <c r="C51" s="25"/>
      <c r="D51" s="25"/>
      <c r="E51" s="25"/>
      <c r="F51" s="11"/>
      <c r="G51" s="26"/>
      <c r="H51" s="25"/>
      <c r="I51" s="25"/>
      <c r="J51" s="25"/>
    </row>
    <row r="52" spans="1:10" ht="27" x14ac:dyDescent="0.2">
      <c r="B52" s="40" t="s">
        <v>13</v>
      </c>
      <c r="C52" s="35"/>
      <c r="D52" s="35"/>
      <c r="E52" s="35"/>
      <c r="F52" s="34"/>
      <c r="G52" s="35" t="s">
        <v>12</v>
      </c>
      <c r="H52" s="35"/>
      <c r="I52" s="35"/>
      <c r="J52" s="35"/>
    </row>
    <row r="53" spans="1:10" ht="15" customHeight="1" x14ac:dyDescent="0.2">
      <c r="A53" s="37">
        <v>860</v>
      </c>
      <c r="B53" s="39" t="s">
        <v>11</v>
      </c>
      <c r="C53" s="202"/>
      <c r="D53" s="202"/>
      <c r="E53" s="202"/>
      <c r="F53" s="16">
        <v>870</v>
      </c>
      <c r="G53" s="38" t="s">
        <v>10</v>
      </c>
      <c r="H53" s="202"/>
      <c r="I53" s="202"/>
      <c r="J53" s="202"/>
    </row>
    <row r="54" spans="1:10" ht="13.5" x14ac:dyDescent="0.2">
      <c r="A54" s="37">
        <v>861</v>
      </c>
      <c r="B54" s="36" t="s">
        <v>9</v>
      </c>
      <c r="C54" s="202"/>
      <c r="D54" s="202"/>
      <c r="E54" s="202"/>
      <c r="F54" s="16">
        <v>871</v>
      </c>
      <c r="G54" s="38" t="s">
        <v>8</v>
      </c>
      <c r="H54" s="202"/>
      <c r="I54" s="202"/>
      <c r="J54" s="202"/>
    </row>
    <row r="55" spans="1:10" ht="15" customHeight="1" x14ac:dyDescent="0.2">
      <c r="A55" s="37">
        <v>862</v>
      </c>
      <c r="B55" s="36" t="s">
        <v>7</v>
      </c>
      <c r="C55" s="202"/>
      <c r="D55" s="202"/>
      <c r="E55" s="202"/>
      <c r="F55" s="16">
        <v>875</v>
      </c>
      <c r="G55" s="38" t="s">
        <v>6</v>
      </c>
      <c r="H55" s="202"/>
      <c r="I55" s="202"/>
      <c r="J55" s="202"/>
    </row>
    <row r="56" spans="1:10" ht="15" customHeight="1" x14ac:dyDescent="0.2">
      <c r="A56" s="37">
        <v>864</v>
      </c>
      <c r="B56" s="36" t="s">
        <v>5</v>
      </c>
      <c r="C56" s="202"/>
      <c r="D56" s="202"/>
      <c r="E56" s="202"/>
      <c r="F56" s="16"/>
      <c r="G56" s="203"/>
      <c r="H56" s="203"/>
      <c r="I56" s="203"/>
      <c r="J56" s="203"/>
    </row>
    <row r="57" spans="1:10" ht="15" customHeight="1" x14ac:dyDescent="0.2">
      <c r="B57" s="33" t="s">
        <v>4</v>
      </c>
      <c r="C57" s="32">
        <f>SUM(C53:C56)</f>
        <v>0</v>
      </c>
      <c r="D57" s="32">
        <f t="shared" ref="D57" si="15">SUM(D53:D56)</f>
        <v>0</v>
      </c>
      <c r="E57" s="32">
        <f>D57-C57</f>
        <v>0</v>
      </c>
      <c r="F57" s="34"/>
      <c r="G57" s="33" t="s">
        <v>3</v>
      </c>
      <c r="H57" s="32">
        <f>SUM(H53:H56)</f>
        <v>0</v>
      </c>
      <c r="I57" s="32">
        <f t="shared" ref="I57" si="16">SUM(I53:I56)</f>
        <v>0</v>
      </c>
      <c r="J57" s="32">
        <f>I57-H57</f>
        <v>0</v>
      </c>
    </row>
    <row r="58" spans="1:10" ht="15" customHeight="1" x14ac:dyDescent="0.2">
      <c r="B58" s="31"/>
      <c r="C58" s="16"/>
      <c r="D58" s="16"/>
      <c r="E58" s="16"/>
      <c r="F58" s="16"/>
      <c r="G58" s="16"/>
      <c r="H58" s="16"/>
      <c r="I58" s="16"/>
      <c r="J58" s="16"/>
    </row>
    <row r="59" spans="1:10" ht="15" customHeight="1" x14ac:dyDescent="0.2">
      <c r="B59" s="24" t="s">
        <v>0</v>
      </c>
      <c r="C59" s="21">
        <f>C50+C57</f>
        <v>0</v>
      </c>
      <c r="D59" s="21">
        <f>D50+D57</f>
        <v>0</v>
      </c>
      <c r="E59" s="21">
        <f>D59-C59</f>
        <v>0</v>
      </c>
      <c r="F59" s="23"/>
      <c r="G59" s="22" t="s">
        <v>0</v>
      </c>
      <c r="H59" s="21">
        <f>H50+H57</f>
        <v>0</v>
      </c>
      <c r="I59" s="21">
        <f>I50+I57</f>
        <v>0</v>
      </c>
      <c r="J59" s="21">
        <f>I59-H59</f>
        <v>0</v>
      </c>
    </row>
    <row r="60" spans="1:10" ht="15" customHeight="1" x14ac:dyDescent="0.2">
      <c r="B60" s="20"/>
      <c r="C60" s="20"/>
      <c r="D60" s="20"/>
      <c r="E60" s="20"/>
      <c r="F60" s="20"/>
      <c r="G60" s="20"/>
      <c r="H60" s="20"/>
      <c r="I60" s="20"/>
      <c r="J60" s="20"/>
    </row>
    <row r="61" spans="1:10" ht="15" customHeight="1" x14ac:dyDescent="0.2">
      <c r="B61" s="35" t="s">
        <v>2</v>
      </c>
      <c r="C61" s="30">
        <f>H59-C59</f>
        <v>0</v>
      </c>
      <c r="D61" s="30">
        <f>I59-D59</f>
        <v>0</v>
      </c>
      <c r="E61" s="30">
        <f>D61-C61</f>
        <v>0</v>
      </c>
      <c r="F61" s="29"/>
      <c r="G61" s="28" t="s">
        <v>1</v>
      </c>
      <c r="H61" s="30">
        <f>C59-H59</f>
        <v>0</v>
      </c>
      <c r="I61" s="30">
        <f>D59-I59</f>
        <v>0</v>
      </c>
      <c r="J61" s="30">
        <f>I61-H61</f>
        <v>0</v>
      </c>
    </row>
    <row r="62" spans="1:10" ht="15" customHeight="1" x14ac:dyDescent="0.2"/>
    <row r="63" spans="1:10" ht="15" customHeight="1" x14ac:dyDescent="0.2"/>
    <row r="64" spans="1:10" ht="15" customHeight="1" x14ac:dyDescent="0.2">
      <c r="B64"/>
      <c r="C64"/>
      <c r="D64"/>
      <c r="E64"/>
      <c r="F64" s="19"/>
      <c r="G64"/>
      <c r="H64"/>
      <c r="I64"/>
      <c r="J64"/>
    </row>
    <row r="65" spans="2:10" ht="15" customHeight="1" x14ac:dyDescent="0.2">
      <c r="B65"/>
      <c r="C65"/>
      <c r="D65"/>
      <c r="E65"/>
      <c r="F65" s="19"/>
      <c r="G65"/>
      <c r="H65"/>
      <c r="I65"/>
      <c r="J65"/>
    </row>
    <row r="66" spans="2:10" ht="15" customHeight="1" x14ac:dyDescent="0.2"/>
    <row r="67" spans="2:10" ht="15" customHeight="1" x14ac:dyDescent="0.2"/>
    <row r="68" spans="2:10" ht="15" customHeight="1" x14ac:dyDescent="0.2">
      <c r="B68"/>
      <c r="C68"/>
      <c r="D68"/>
      <c r="E68"/>
      <c r="F68" s="19"/>
      <c r="G68"/>
      <c r="H68"/>
      <c r="I68"/>
      <c r="J68"/>
    </row>
    <row r="69" spans="2:10" s="17" customFormat="1" ht="18" customHeight="1" x14ac:dyDescent="0.2">
      <c r="B69"/>
      <c r="C69"/>
      <c r="D69"/>
      <c r="E69"/>
      <c r="F69" s="19"/>
      <c r="G69"/>
      <c r="H69"/>
      <c r="I69"/>
      <c r="J69"/>
    </row>
    <row r="70" spans="2:10" s="17" customFormat="1" ht="15" customHeight="1" x14ac:dyDescent="0.2">
      <c r="F70" s="18"/>
    </row>
    <row r="71" spans="2:10" s="3" customFormat="1" ht="20.100000000000001" customHeight="1" x14ac:dyDescent="0.2"/>
    <row r="72" spans="2:10" ht="15" customHeight="1" x14ac:dyDescent="0.2"/>
    <row r="73" spans="2:10" s="18" customFormat="1" ht="22.5" customHeight="1" x14ac:dyDescent="0.2"/>
    <row r="74" spans="2:10" s="17" customFormat="1" ht="15" customHeight="1" x14ac:dyDescent="0.2">
      <c r="F74" s="18"/>
    </row>
    <row r="75" spans="2:10" s="17" customFormat="1" ht="18" customHeight="1" x14ac:dyDescent="0.2">
      <c r="F75" s="18"/>
    </row>
    <row r="77" spans="2:10" ht="13.5" x14ac:dyDescent="0.2">
      <c r="B77" s="16"/>
      <c r="C77" s="16"/>
      <c r="D77" s="16"/>
      <c r="E77" s="16"/>
      <c r="F77" s="16"/>
      <c r="G77" s="10"/>
      <c r="H77" s="9"/>
      <c r="I77" s="16"/>
      <c r="J77" s="16"/>
    </row>
    <row r="78" spans="2:10" ht="13.5" x14ac:dyDescent="0.2">
      <c r="B78" s="12"/>
      <c r="C78" s="12"/>
      <c r="D78" s="12"/>
      <c r="E78" s="12"/>
      <c r="F78" s="11"/>
      <c r="G78" s="15"/>
      <c r="H78" s="12"/>
      <c r="I78" s="12"/>
      <c r="J78" s="12"/>
    </row>
    <row r="79" spans="2:10" ht="13.5" x14ac:dyDescent="0.2">
      <c r="B79" s="13"/>
      <c r="C79" s="12"/>
      <c r="D79" s="12"/>
      <c r="E79" s="12"/>
      <c r="F79" s="11"/>
      <c r="G79" s="14"/>
      <c r="H79" s="12"/>
      <c r="I79" s="12"/>
      <c r="J79" s="12"/>
    </row>
    <row r="80" spans="2:10" ht="13.5" x14ac:dyDescent="0.2">
      <c r="B80" s="12"/>
      <c r="C80" s="12"/>
      <c r="D80" s="12"/>
      <c r="E80" s="12"/>
      <c r="F80" s="11"/>
      <c r="G80" s="10"/>
      <c r="H80" s="9"/>
      <c r="I80" s="12"/>
      <c r="J80" s="12"/>
    </row>
    <row r="81" spans="2:10" ht="13.5" x14ac:dyDescent="0.2">
      <c r="B81" s="13"/>
      <c r="C81" s="12"/>
      <c r="D81" s="12"/>
      <c r="E81" s="12"/>
      <c r="F81" s="11"/>
      <c r="G81" s="10"/>
      <c r="H81" s="9"/>
      <c r="I81" s="12"/>
      <c r="J81" s="12"/>
    </row>
    <row r="82" spans="2:10" ht="13.5" x14ac:dyDescent="0.3">
      <c r="B82" s="8"/>
      <c r="C82" s="8"/>
      <c r="D82" s="8"/>
      <c r="E82" s="8"/>
      <c r="F82" s="8"/>
      <c r="G82" s="7"/>
      <c r="H82" s="6"/>
      <c r="I82" s="8"/>
      <c r="J82" s="8"/>
    </row>
    <row r="83" spans="2:10" ht="15" x14ac:dyDescent="0.3">
      <c r="B83" s="4"/>
      <c r="C83" s="4"/>
      <c r="D83" s="4"/>
      <c r="E83" s="4"/>
      <c r="F83" s="5"/>
      <c r="G83" s="4"/>
      <c r="H83" s="4"/>
      <c r="I83" s="4"/>
      <c r="J83" s="4"/>
    </row>
    <row r="84" spans="2:10" ht="15" x14ac:dyDescent="0.3">
      <c r="B84" s="4"/>
      <c r="C84" s="4"/>
      <c r="D84" s="4"/>
      <c r="E84" s="4"/>
      <c r="F84" s="5"/>
      <c r="G84" s="4"/>
      <c r="H84" s="4"/>
      <c r="I84" s="4"/>
      <c r="J84" s="4"/>
    </row>
    <row r="85" spans="2:10" ht="15" x14ac:dyDescent="0.3">
      <c r="B85" s="4"/>
      <c r="C85" s="4"/>
      <c r="D85" s="4"/>
      <c r="E85" s="4"/>
      <c r="F85" s="5"/>
      <c r="G85" s="4"/>
      <c r="H85" s="4"/>
      <c r="I85" s="4"/>
      <c r="J85" s="4"/>
    </row>
    <row r="86" spans="2:10" ht="15" x14ac:dyDescent="0.3">
      <c r="B86" s="4"/>
      <c r="C86" s="4"/>
      <c r="D86" s="4"/>
      <c r="E86" s="4"/>
      <c r="F86" s="5"/>
      <c r="G86" s="4"/>
      <c r="H86" s="4"/>
      <c r="I86" s="4"/>
      <c r="J86" s="4"/>
    </row>
    <row r="87" spans="2:10" ht="15" x14ac:dyDescent="0.3">
      <c r="B87" s="4"/>
      <c r="C87" s="4"/>
      <c r="D87" s="4"/>
      <c r="E87" s="4"/>
      <c r="F87" s="5"/>
      <c r="G87" s="4"/>
      <c r="H87" s="4"/>
      <c r="I87" s="4"/>
      <c r="J87" s="4"/>
    </row>
    <row r="88" spans="2:10" ht="15" x14ac:dyDescent="0.3">
      <c r="B88" s="4"/>
      <c r="C88" s="4"/>
      <c r="D88" s="4"/>
      <c r="E88" s="4"/>
      <c r="F88" s="5"/>
      <c r="G88" s="4"/>
      <c r="H88" s="4"/>
      <c r="I88" s="4"/>
      <c r="J88" s="4"/>
    </row>
    <row r="89" spans="2:10" ht="15" x14ac:dyDescent="0.3">
      <c r="B89" s="4"/>
      <c r="C89" s="4"/>
      <c r="D89" s="4"/>
      <c r="E89" s="4"/>
      <c r="F89" s="5"/>
      <c r="G89" s="4"/>
      <c r="H89" s="4"/>
      <c r="I89" s="4"/>
      <c r="J89" s="4"/>
    </row>
    <row r="90" spans="2:10" ht="15" x14ac:dyDescent="0.3">
      <c r="B90" s="4"/>
      <c r="C90" s="4"/>
      <c r="D90" s="4"/>
      <c r="E90" s="4"/>
      <c r="F90" s="5"/>
      <c r="G90" s="4"/>
      <c r="H90" s="4"/>
      <c r="I90" s="4"/>
      <c r="J90" s="4"/>
    </row>
    <row r="91" spans="2:10" ht="15" x14ac:dyDescent="0.3">
      <c r="B91" s="4"/>
      <c r="C91" s="4"/>
      <c r="D91" s="4"/>
      <c r="E91" s="4"/>
      <c r="F91" s="5"/>
      <c r="G91" s="4"/>
      <c r="H91" s="4"/>
      <c r="I91" s="4"/>
      <c r="J91" s="4"/>
    </row>
    <row r="92" spans="2:10" ht="15" x14ac:dyDescent="0.3">
      <c r="B92" s="4"/>
      <c r="C92" s="4"/>
      <c r="D92" s="4"/>
      <c r="E92" s="4"/>
      <c r="F92" s="5"/>
      <c r="G92" s="4"/>
      <c r="H92" s="4"/>
      <c r="I92" s="4"/>
      <c r="J92" s="4"/>
    </row>
    <row r="93" spans="2:10" ht="15" x14ac:dyDescent="0.3">
      <c r="B93" s="4"/>
      <c r="C93" s="4"/>
      <c r="D93" s="4"/>
      <c r="E93" s="4"/>
      <c r="F93" s="5"/>
      <c r="G93" s="4"/>
      <c r="H93" s="4"/>
      <c r="I93" s="4"/>
      <c r="J93" s="4"/>
    </row>
    <row r="94" spans="2:10" ht="15" x14ac:dyDescent="0.3">
      <c r="B94" s="4"/>
      <c r="C94" s="4"/>
      <c r="D94" s="4"/>
      <c r="E94" s="4"/>
      <c r="F94" s="5"/>
      <c r="G94" s="4"/>
      <c r="H94" s="4"/>
      <c r="I94" s="4"/>
      <c r="J94" s="4"/>
    </row>
    <row r="95" spans="2:10" ht="15" x14ac:dyDescent="0.3">
      <c r="B95" s="4"/>
      <c r="C95" s="4"/>
      <c r="D95" s="4"/>
      <c r="E95" s="4"/>
      <c r="F95" s="5"/>
      <c r="G95" s="4"/>
      <c r="H95" s="4"/>
      <c r="I95" s="4"/>
      <c r="J95" s="4"/>
    </row>
    <row r="96" spans="2:10" ht="15" x14ac:dyDescent="0.3">
      <c r="B96" s="4"/>
      <c r="C96" s="4"/>
      <c r="D96" s="4"/>
      <c r="E96" s="4"/>
      <c r="F96" s="5"/>
      <c r="G96" s="4"/>
      <c r="H96" s="4"/>
      <c r="I96" s="4"/>
      <c r="J96" s="4"/>
    </row>
    <row r="97" spans="2:10" ht="15" x14ac:dyDescent="0.3">
      <c r="B97" s="4"/>
      <c r="C97" s="4"/>
      <c r="D97" s="4"/>
      <c r="E97" s="4"/>
      <c r="F97" s="5"/>
      <c r="G97" s="4"/>
      <c r="H97" s="4"/>
      <c r="I97" s="4"/>
      <c r="J97" s="4"/>
    </row>
    <row r="98" spans="2:10" ht="15" x14ac:dyDescent="0.3">
      <c r="B98" s="4"/>
      <c r="C98" s="4"/>
      <c r="D98" s="4"/>
      <c r="E98" s="4"/>
      <c r="F98" s="5"/>
      <c r="G98" s="4"/>
      <c r="H98" s="4"/>
      <c r="I98" s="4"/>
      <c r="J98" s="4"/>
    </row>
    <row r="99" spans="2:10" ht="15" x14ac:dyDescent="0.3">
      <c r="B99" s="4"/>
      <c r="C99" s="4"/>
      <c r="D99" s="4"/>
      <c r="E99" s="4"/>
      <c r="F99" s="5"/>
      <c r="G99" s="4"/>
      <c r="H99" s="4"/>
      <c r="I99" s="4"/>
      <c r="J99" s="4"/>
    </row>
    <row r="100" spans="2:10" ht="15" x14ac:dyDescent="0.3">
      <c r="B100" s="4"/>
      <c r="C100" s="4"/>
      <c r="D100" s="4"/>
      <c r="E100" s="4"/>
      <c r="F100" s="5"/>
      <c r="G100" s="4"/>
      <c r="H100" s="4"/>
      <c r="I100" s="4"/>
      <c r="J100" s="4"/>
    </row>
    <row r="101" spans="2:10" ht="15" x14ac:dyDescent="0.3">
      <c r="B101" s="4"/>
      <c r="C101" s="4"/>
      <c r="D101" s="4"/>
      <c r="E101" s="4"/>
      <c r="F101" s="5"/>
      <c r="G101" s="4"/>
      <c r="H101" s="4"/>
      <c r="I101" s="4"/>
      <c r="J101" s="4"/>
    </row>
    <row r="102" spans="2:10" ht="15" x14ac:dyDescent="0.3">
      <c r="B102" s="4"/>
      <c r="C102" s="4"/>
      <c r="D102" s="4"/>
      <c r="E102" s="4"/>
      <c r="F102" s="5"/>
      <c r="G102" s="4"/>
      <c r="H102" s="4"/>
      <c r="I102" s="4"/>
      <c r="J102" s="4"/>
    </row>
    <row r="103" spans="2:10" ht="15" x14ac:dyDescent="0.3">
      <c r="B103" s="4"/>
      <c r="C103" s="4"/>
      <c r="D103" s="4"/>
      <c r="E103" s="4"/>
      <c r="F103" s="5"/>
      <c r="G103" s="4"/>
      <c r="H103" s="4"/>
      <c r="I103" s="4"/>
      <c r="J103" s="4"/>
    </row>
    <row r="104" spans="2:10" ht="15" x14ac:dyDescent="0.3">
      <c r="B104" s="4"/>
      <c r="C104" s="4"/>
      <c r="D104" s="4"/>
      <c r="E104" s="4"/>
      <c r="F104" s="5"/>
      <c r="G104" s="4"/>
      <c r="H104" s="4"/>
      <c r="I104" s="4"/>
      <c r="J104" s="4"/>
    </row>
    <row r="105" spans="2:10" ht="15" x14ac:dyDescent="0.3">
      <c r="B105" s="4"/>
      <c r="C105" s="4"/>
      <c r="D105" s="4"/>
      <c r="E105" s="4"/>
      <c r="F105" s="5"/>
      <c r="G105" s="4"/>
      <c r="H105" s="4"/>
      <c r="I105" s="4"/>
      <c r="J105" s="4"/>
    </row>
    <row r="106" spans="2:10" ht="15" x14ac:dyDescent="0.3">
      <c r="B106" s="4"/>
      <c r="C106" s="4"/>
      <c r="D106" s="4"/>
      <c r="E106" s="4"/>
      <c r="F106" s="5"/>
      <c r="G106" s="4"/>
      <c r="H106" s="4"/>
      <c r="I106" s="4"/>
      <c r="J106" s="4"/>
    </row>
    <row r="107" spans="2:10" ht="15" x14ac:dyDescent="0.3">
      <c r="B107" s="4"/>
      <c r="C107" s="4"/>
      <c r="D107" s="4"/>
      <c r="E107" s="4"/>
      <c r="F107" s="5"/>
      <c r="G107" s="4"/>
      <c r="H107" s="4"/>
      <c r="I107" s="4"/>
      <c r="J107" s="4"/>
    </row>
    <row r="108" spans="2:10" ht="15" x14ac:dyDescent="0.3">
      <c r="B108" s="4"/>
      <c r="C108" s="4"/>
      <c r="D108" s="4"/>
      <c r="E108" s="4"/>
      <c r="F108" s="5"/>
      <c r="G108" s="4"/>
      <c r="H108" s="4"/>
      <c r="I108" s="4"/>
      <c r="J108" s="4"/>
    </row>
    <row r="109" spans="2:10" ht="15" x14ac:dyDescent="0.3">
      <c r="B109" s="4"/>
      <c r="C109" s="4"/>
      <c r="D109" s="4"/>
      <c r="E109" s="4"/>
      <c r="F109" s="5"/>
      <c r="G109" s="4"/>
      <c r="H109" s="4"/>
      <c r="I109" s="4"/>
      <c r="J109" s="4"/>
    </row>
    <row r="110" spans="2:10" ht="15" x14ac:dyDescent="0.3">
      <c r="B110" s="4"/>
      <c r="C110" s="4"/>
      <c r="D110" s="4"/>
      <c r="E110" s="4"/>
      <c r="F110" s="5"/>
      <c r="G110" s="4"/>
      <c r="H110" s="4"/>
      <c r="I110" s="4"/>
      <c r="J110" s="4"/>
    </row>
    <row r="111" spans="2:10" ht="15" x14ac:dyDescent="0.3">
      <c r="B111" s="4"/>
      <c r="C111" s="4"/>
      <c r="D111" s="4"/>
      <c r="E111" s="4"/>
      <c r="F111" s="5"/>
      <c r="G111" s="4"/>
      <c r="H111" s="4"/>
      <c r="I111" s="4"/>
      <c r="J111" s="4"/>
    </row>
    <row r="112" spans="2:10" ht="15" x14ac:dyDescent="0.3">
      <c r="B112" s="4"/>
      <c r="C112" s="4"/>
      <c r="D112" s="4"/>
      <c r="E112" s="4"/>
      <c r="F112" s="5"/>
      <c r="G112" s="4"/>
      <c r="H112" s="4"/>
      <c r="I112" s="4"/>
      <c r="J112" s="4"/>
    </row>
    <row r="113" spans="2:10" ht="15" x14ac:dyDescent="0.3">
      <c r="B113" s="4"/>
      <c r="C113" s="4"/>
      <c r="D113" s="4"/>
      <c r="E113" s="4"/>
      <c r="F113" s="5"/>
      <c r="G113" s="4"/>
      <c r="H113" s="4"/>
      <c r="I113" s="4"/>
      <c r="J113" s="4"/>
    </row>
    <row r="114" spans="2:10" ht="15" x14ac:dyDescent="0.3">
      <c r="B114" s="4"/>
      <c r="C114" s="4"/>
      <c r="D114" s="4"/>
      <c r="E114" s="4"/>
      <c r="F114" s="5"/>
      <c r="G114" s="4"/>
      <c r="H114" s="4"/>
      <c r="I114" s="4"/>
      <c r="J114" s="4"/>
    </row>
    <row r="115" spans="2:10" ht="15" x14ac:dyDescent="0.3">
      <c r="B115" s="4"/>
      <c r="C115" s="4"/>
      <c r="D115" s="4"/>
      <c r="E115" s="4"/>
      <c r="F115" s="5"/>
      <c r="G115" s="4"/>
      <c r="H115" s="4"/>
      <c r="I115" s="4"/>
      <c r="J115" s="4"/>
    </row>
    <row r="116" spans="2:10" ht="15" x14ac:dyDescent="0.3">
      <c r="B116" s="4"/>
      <c r="C116" s="4"/>
      <c r="D116" s="4"/>
      <c r="E116" s="4"/>
      <c r="F116" s="5"/>
      <c r="G116" s="4"/>
      <c r="H116" s="4"/>
      <c r="I116" s="4"/>
      <c r="J116" s="4"/>
    </row>
    <row r="117" spans="2:10" ht="15" x14ac:dyDescent="0.3">
      <c r="B117" s="4"/>
      <c r="C117" s="4"/>
      <c r="D117" s="4"/>
      <c r="E117" s="4"/>
      <c r="F117" s="5"/>
      <c r="G117" s="4"/>
      <c r="H117" s="4"/>
      <c r="I117" s="4"/>
      <c r="J117" s="4"/>
    </row>
    <row r="118" spans="2:10" ht="15" x14ac:dyDescent="0.3">
      <c r="B118" s="4"/>
      <c r="C118" s="4"/>
      <c r="D118" s="4"/>
      <c r="E118" s="4"/>
      <c r="F118" s="5"/>
      <c r="G118" s="4"/>
      <c r="H118" s="4"/>
      <c r="I118" s="4"/>
      <c r="J118" s="4"/>
    </row>
    <row r="119" spans="2:10" ht="15" x14ac:dyDescent="0.3">
      <c r="B119" s="4"/>
      <c r="C119" s="4"/>
      <c r="D119" s="4"/>
      <c r="E119" s="4"/>
      <c r="F119" s="5"/>
      <c r="G119" s="4"/>
      <c r="H119" s="4"/>
      <c r="I119" s="4"/>
      <c r="J119" s="4"/>
    </row>
    <row r="120" spans="2:10" ht="15" x14ac:dyDescent="0.3">
      <c r="B120" s="4"/>
      <c r="C120" s="4"/>
      <c r="D120" s="4"/>
      <c r="E120" s="4"/>
      <c r="F120" s="5"/>
      <c r="G120" s="4"/>
      <c r="H120" s="4"/>
      <c r="I120" s="4"/>
      <c r="J120" s="4"/>
    </row>
    <row r="121" spans="2:10" ht="15" x14ac:dyDescent="0.3">
      <c r="B121" s="4"/>
      <c r="C121" s="4"/>
      <c r="D121" s="4"/>
      <c r="E121" s="4"/>
      <c r="F121" s="5"/>
      <c r="G121" s="4"/>
      <c r="H121" s="4"/>
      <c r="I121" s="4"/>
      <c r="J121" s="4"/>
    </row>
    <row r="122" spans="2:10" ht="15" x14ac:dyDescent="0.3">
      <c r="B122" s="4"/>
      <c r="C122" s="4"/>
      <c r="D122" s="4"/>
      <c r="E122" s="4"/>
      <c r="F122" s="5"/>
      <c r="G122" s="4"/>
      <c r="H122" s="4"/>
      <c r="I122" s="4"/>
      <c r="J122" s="4"/>
    </row>
    <row r="123" spans="2:10" ht="15" x14ac:dyDescent="0.3">
      <c r="B123" s="4"/>
      <c r="C123" s="4"/>
      <c r="D123" s="4"/>
      <c r="E123" s="4"/>
      <c r="F123" s="5"/>
      <c r="G123" s="4"/>
      <c r="H123" s="4"/>
      <c r="I123" s="4"/>
      <c r="J123" s="4"/>
    </row>
    <row r="124" spans="2:10" ht="15" x14ac:dyDescent="0.3">
      <c r="B124" s="4"/>
      <c r="C124" s="4"/>
      <c r="D124" s="4"/>
      <c r="E124" s="4"/>
      <c r="F124" s="5"/>
      <c r="G124" s="4"/>
      <c r="H124" s="4"/>
      <c r="I124" s="4"/>
      <c r="J124" s="4"/>
    </row>
    <row r="125" spans="2:10" ht="15" x14ac:dyDescent="0.3">
      <c r="B125" s="4"/>
      <c r="C125" s="4"/>
      <c r="D125" s="4"/>
      <c r="E125" s="4"/>
      <c r="F125" s="5"/>
      <c r="G125" s="4"/>
      <c r="H125" s="4"/>
      <c r="I125" s="4"/>
      <c r="J125" s="4"/>
    </row>
    <row r="126" spans="2:10" ht="15" x14ac:dyDescent="0.3">
      <c r="B126" s="4"/>
      <c r="C126" s="4"/>
      <c r="D126" s="4"/>
      <c r="E126" s="4"/>
      <c r="F126" s="5"/>
      <c r="G126" s="4"/>
      <c r="H126" s="4"/>
      <c r="I126" s="4"/>
      <c r="J126" s="4"/>
    </row>
    <row r="127" spans="2:10" ht="15" x14ac:dyDescent="0.3">
      <c r="B127" s="4"/>
      <c r="C127" s="4"/>
      <c r="D127" s="4"/>
      <c r="E127" s="4"/>
      <c r="F127" s="5"/>
      <c r="G127" s="4"/>
      <c r="H127" s="4"/>
      <c r="I127" s="4"/>
      <c r="J127" s="4"/>
    </row>
    <row r="128" spans="2:10" ht="15" x14ac:dyDescent="0.3">
      <c r="B128" s="4"/>
      <c r="C128" s="4"/>
      <c r="D128" s="4"/>
      <c r="E128" s="4"/>
      <c r="F128" s="5"/>
      <c r="G128" s="4"/>
      <c r="H128" s="4"/>
      <c r="I128" s="4"/>
      <c r="J128" s="4"/>
    </row>
    <row r="129" spans="2:10" ht="15" x14ac:dyDescent="0.3">
      <c r="B129" s="4"/>
      <c r="C129" s="4"/>
      <c r="D129" s="4"/>
      <c r="E129" s="4"/>
      <c r="F129" s="5"/>
      <c r="G129" s="4"/>
      <c r="H129" s="4"/>
      <c r="I129" s="4"/>
      <c r="J129" s="4"/>
    </row>
    <row r="130" spans="2:10" ht="15" x14ac:dyDescent="0.3">
      <c r="B130" s="4"/>
      <c r="C130" s="4"/>
      <c r="D130" s="4"/>
      <c r="E130" s="4"/>
      <c r="F130" s="5"/>
      <c r="G130" s="4"/>
      <c r="H130" s="4"/>
      <c r="I130" s="4"/>
      <c r="J130" s="4"/>
    </row>
    <row r="131" spans="2:10" ht="15" x14ac:dyDescent="0.3">
      <c r="B131" s="4"/>
      <c r="C131" s="4"/>
      <c r="D131" s="4"/>
      <c r="E131" s="4"/>
      <c r="F131" s="5"/>
      <c r="G131" s="4"/>
      <c r="H131" s="4"/>
      <c r="I131" s="4"/>
      <c r="J131" s="4"/>
    </row>
    <row r="132" spans="2:10" ht="15" x14ac:dyDescent="0.3">
      <c r="B132" s="4"/>
      <c r="C132" s="4"/>
      <c r="D132" s="4"/>
      <c r="E132" s="4"/>
      <c r="F132" s="5"/>
      <c r="G132" s="4"/>
      <c r="H132" s="4"/>
      <c r="I132" s="4"/>
      <c r="J132" s="4"/>
    </row>
    <row r="133" spans="2:10" ht="15" x14ac:dyDescent="0.3">
      <c r="B133" s="4"/>
      <c r="C133" s="4"/>
      <c r="D133" s="4"/>
      <c r="E133" s="4"/>
      <c r="F133" s="5"/>
      <c r="G133" s="4"/>
      <c r="H133" s="4"/>
      <c r="I133" s="4"/>
      <c r="J133" s="4"/>
    </row>
    <row r="134" spans="2:10" ht="15" x14ac:dyDescent="0.3">
      <c r="B134" s="4"/>
      <c r="C134" s="4"/>
      <c r="D134" s="4"/>
      <c r="E134" s="4"/>
      <c r="F134" s="5"/>
      <c r="G134" s="4"/>
      <c r="H134" s="4"/>
      <c r="I134" s="4"/>
      <c r="J134" s="4"/>
    </row>
    <row r="135" spans="2:10" ht="15" x14ac:dyDescent="0.3">
      <c r="B135" s="4"/>
      <c r="C135" s="4"/>
      <c r="D135" s="4"/>
      <c r="E135" s="4"/>
      <c r="F135" s="5"/>
      <c r="G135" s="4"/>
      <c r="H135" s="4"/>
      <c r="I135" s="4"/>
      <c r="J135" s="4"/>
    </row>
    <row r="136" spans="2:10" ht="15" x14ac:dyDescent="0.3">
      <c r="B136" s="4"/>
      <c r="C136" s="4"/>
      <c r="D136" s="4"/>
      <c r="E136" s="4"/>
      <c r="F136" s="5"/>
      <c r="G136" s="4"/>
      <c r="H136" s="4"/>
      <c r="I136" s="4"/>
      <c r="J136" s="4"/>
    </row>
    <row r="137" spans="2:10" ht="15" x14ac:dyDescent="0.3">
      <c r="B137" s="4"/>
      <c r="C137" s="4"/>
      <c r="D137" s="4"/>
      <c r="E137" s="4"/>
      <c r="F137" s="5"/>
      <c r="G137" s="4"/>
      <c r="H137" s="4"/>
      <c r="I137" s="4"/>
      <c r="J137" s="4"/>
    </row>
    <row r="138" spans="2:10" ht="15" x14ac:dyDescent="0.3">
      <c r="B138" s="4"/>
      <c r="C138" s="4"/>
      <c r="D138" s="4"/>
      <c r="E138" s="4"/>
      <c r="F138" s="5"/>
      <c r="G138" s="4"/>
      <c r="H138" s="4"/>
      <c r="I138" s="4"/>
      <c r="J138" s="4"/>
    </row>
    <row r="139" spans="2:10" ht="15" x14ac:dyDescent="0.3">
      <c r="B139" s="4"/>
      <c r="C139" s="4"/>
      <c r="D139" s="4"/>
      <c r="E139" s="4"/>
      <c r="F139" s="5"/>
      <c r="G139" s="4"/>
      <c r="H139" s="4"/>
      <c r="I139" s="4"/>
      <c r="J139" s="4"/>
    </row>
    <row r="140" spans="2:10" ht="15" x14ac:dyDescent="0.3">
      <c r="B140" s="4"/>
      <c r="C140" s="4"/>
      <c r="D140" s="4"/>
      <c r="E140" s="4"/>
      <c r="F140" s="5"/>
      <c r="G140" s="4"/>
      <c r="H140" s="4"/>
      <c r="I140" s="4"/>
      <c r="J140" s="4"/>
    </row>
    <row r="141" spans="2:10" ht="15" x14ac:dyDescent="0.3">
      <c r="B141" s="4"/>
      <c r="C141" s="4"/>
      <c r="D141" s="4"/>
      <c r="E141" s="4"/>
      <c r="F141" s="5"/>
      <c r="G141" s="4"/>
      <c r="H141" s="4"/>
      <c r="I141" s="4"/>
      <c r="J141" s="4"/>
    </row>
    <row r="142" spans="2:10" ht="15" x14ac:dyDescent="0.3">
      <c r="B142" s="4"/>
      <c r="C142" s="4"/>
      <c r="D142" s="4"/>
      <c r="E142" s="4"/>
      <c r="F142" s="5"/>
      <c r="G142" s="4"/>
      <c r="H142" s="4"/>
      <c r="I142" s="4"/>
      <c r="J142" s="4"/>
    </row>
    <row r="143" spans="2:10" ht="15" x14ac:dyDescent="0.3">
      <c r="B143" s="4"/>
      <c r="C143" s="4"/>
      <c r="D143" s="4"/>
      <c r="E143" s="4"/>
      <c r="F143" s="5"/>
      <c r="G143" s="4"/>
      <c r="H143" s="4"/>
      <c r="I143" s="4"/>
      <c r="J143" s="4"/>
    </row>
    <row r="144" spans="2:10" ht="15" x14ac:dyDescent="0.3">
      <c r="B144" s="4"/>
      <c r="C144" s="4"/>
      <c r="D144" s="4"/>
      <c r="E144" s="4"/>
      <c r="F144" s="5"/>
      <c r="G144" s="4"/>
      <c r="H144" s="4"/>
      <c r="I144" s="4"/>
      <c r="J144" s="4"/>
    </row>
    <row r="145" spans="2:10" ht="15" x14ac:dyDescent="0.3">
      <c r="B145" s="4"/>
      <c r="C145" s="4"/>
      <c r="D145" s="4"/>
      <c r="E145" s="4"/>
      <c r="F145" s="5"/>
      <c r="G145" s="4"/>
      <c r="H145" s="4"/>
      <c r="I145" s="4"/>
      <c r="J145" s="4"/>
    </row>
    <row r="146" spans="2:10" ht="15" x14ac:dyDescent="0.3">
      <c r="B146" s="4"/>
      <c r="C146" s="4"/>
      <c r="D146" s="4"/>
      <c r="E146" s="4"/>
      <c r="F146" s="5"/>
      <c r="G146" s="4"/>
      <c r="H146" s="4"/>
      <c r="I146" s="4"/>
      <c r="J146" s="4"/>
    </row>
    <row r="147" spans="2:10" ht="15" x14ac:dyDescent="0.3">
      <c r="B147" s="4"/>
      <c r="C147" s="4"/>
      <c r="D147" s="4"/>
      <c r="E147" s="4"/>
      <c r="F147" s="5"/>
      <c r="G147" s="4"/>
      <c r="H147" s="4"/>
      <c r="I147" s="4"/>
      <c r="J147" s="4"/>
    </row>
    <row r="148" spans="2:10" ht="15" x14ac:dyDescent="0.3">
      <c r="B148" s="4"/>
      <c r="C148" s="4"/>
      <c r="D148" s="4"/>
      <c r="E148" s="4"/>
      <c r="F148" s="5"/>
      <c r="G148" s="4"/>
      <c r="H148" s="4"/>
      <c r="I148" s="4"/>
      <c r="J148" s="4"/>
    </row>
    <row r="149" spans="2:10" ht="15" x14ac:dyDescent="0.3">
      <c r="B149" s="4"/>
      <c r="C149" s="4"/>
      <c r="D149" s="4"/>
      <c r="E149" s="4"/>
      <c r="F149" s="5"/>
      <c r="G149" s="4"/>
      <c r="H149" s="4"/>
      <c r="I149" s="4"/>
      <c r="J149" s="4"/>
    </row>
    <row r="150" spans="2:10" ht="15" x14ac:dyDescent="0.3">
      <c r="B150" s="4"/>
      <c r="C150" s="4"/>
      <c r="D150" s="4"/>
      <c r="E150" s="4"/>
      <c r="F150" s="5"/>
      <c r="G150" s="4"/>
      <c r="H150" s="4"/>
      <c r="I150" s="4"/>
      <c r="J150" s="4"/>
    </row>
    <row r="151" spans="2:10" ht="15" x14ac:dyDescent="0.3">
      <c r="B151" s="4"/>
      <c r="C151" s="4"/>
      <c r="D151" s="4"/>
      <c r="E151" s="4"/>
      <c r="F151" s="5"/>
      <c r="G151" s="4"/>
      <c r="H151" s="4"/>
      <c r="I151" s="4"/>
      <c r="J151" s="4"/>
    </row>
    <row r="152" spans="2:10" ht="15" x14ac:dyDescent="0.3">
      <c r="B152" s="4"/>
      <c r="C152" s="4"/>
      <c r="D152" s="4"/>
      <c r="E152" s="4"/>
      <c r="F152" s="5"/>
      <c r="G152" s="4"/>
      <c r="H152" s="4"/>
      <c r="I152" s="4"/>
      <c r="J152" s="4"/>
    </row>
    <row r="153" spans="2:10" ht="15" x14ac:dyDescent="0.3">
      <c r="B153" s="4"/>
      <c r="C153" s="4"/>
      <c r="D153" s="4"/>
      <c r="E153" s="4"/>
      <c r="F153" s="5"/>
      <c r="G153" s="4"/>
      <c r="H153" s="4"/>
      <c r="I153" s="4"/>
      <c r="J153" s="4"/>
    </row>
    <row r="154" spans="2:10" ht="15" x14ac:dyDescent="0.3">
      <c r="B154" s="4"/>
      <c r="C154" s="4"/>
      <c r="D154" s="4"/>
      <c r="E154" s="4"/>
      <c r="F154" s="5"/>
      <c r="G154" s="4"/>
      <c r="H154" s="4"/>
      <c r="I154" s="4"/>
      <c r="J154" s="4"/>
    </row>
    <row r="155" spans="2:10" ht="15" x14ac:dyDescent="0.3">
      <c r="B155" s="4"/>
      <c r="C155" s="4"/>
      <c r="D155" s="4"/>
      <c r="E155" s="4"/>
      <c r="F155" s="5"/>
      <c r="G155" s="4"/>
      <c r="H155" s="4"/>
      <c r="I155" s="4"/>
      <c r="J155" s="4"/>
    </row>
    <row r="156" spans="2:10" ht="15" x14ac:dyDescent="0.3">
      <c r="B156" s="4"/>
      <c r="C156" s="4"/>
      <c r="D156" s="4"/>
      <c r="E156" s="4"/>
      <c r="F156" s="5"/>
      <c r="G156" s="4"/>
      <c r="H156" s="4"/>
      <c r="I156" s="4"/>
      <c r="J156" s="4"/>
    </row>
    <row r="157" spans="2:10" ht="15" x14ac:dyDescent="0.3">
      <c r="B157" s="4"/>
      <c r="C157" s="4"/>
      <c r="D157" s="4"/>
      <c r="E157" s="4"/>
      <c r="F157" s="5"/>
      <c r="G157" s="4"/>
      <c r="H157" s="4"/>
      <c r="I157" s="4"/>
      <c r="J157" s="4"/>
    </row>
    <row r="158" spans="2:10" ht="15" x14ac:dyDescent="0.3">
      <c r="B158" s="4"/>
      <c r="C158" s="4"/>
      <c r="D158" s="4"/>
      <c r="E158" s="4"/>
      <c r="F158" s="5"/>
      <c r="G158" s="4"/>
      <c r="H158" s="4"/>
      <c r="I158" s="4"/>
      <c r="J158" s="4"/>
    </row>
    <row r="159" spans="2:10" ht="15" x14ac:dyDescent="0.3">
      <c r="B159" s="4"/>
      <c r="C159" s="4"/>
      <c r="D159" s="4"/>
      <c r="E159" s="4"/>
      <c r="F159" s="5"/>
      <c r="G159" s="4"/>
      <c r="H159" s="4"/>
      <c r="I159" s="4"/>
      <c r="J159" s="4"/>
    </row>
    <row r="160" spans="2:10" ht="15" x14ac:dyDescent="0.3">
      <c r="B160" s="4"/>
      <c r="C160" s="4"/>
      <c r="D160" s="4"/>
      <c r="E160" s="4"/>
      <c r="F160" s="5"/>
      <c r="G160" s="4"/>
      <c r="H160" s="4"/>
      <c r="I160" s="4"/>
      <c r="J160" s="4"/>
    </row>
    <row r="161" spans="2:10" ht="15" x14ac:dyDescent="0.3">
      <c r="B161" s="4"/>
      <c r="C161" s="4"/>
      <c r="D161" s="4"/>
      <c r="E161" s="4"/>
      <c r="F161" s="5"/>
      <c r="G161" s="4"/>
      <c r="H161" s="4"/>
      <c r="I161" s="4"/>
      <c r="J161" s="4"/>
    </row>
  </sheetData>
  <sheetProtection sheet="1" objects="1" scenarios="1"/>
  <mergeCells count="1">
    <mergeCell ref="B1:H1"/>
  </mergeCells>
  <printOptions horizontalCentered="1"/>
  <pageMargins left="0.70866141732283472" right="0.70866141732283472" top="0.74803149606299213" bottom="0.74803149606299213" header="0.31496062992125984" footer="0.31496062992125984"/>
  <pageSetup paperSize="9" scale="66"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J18" sqref="J18"/>
    </sheetView>
  </sheetViews>
  <sheetFormatPr baseColWidth="10" defaultRowHeight="12.75" x14ac:dyDescent="0.2"/>
  <cols>
    <col min="1" max="1" width="34" style="154" customWidth="1"/>
    <col min="2" max="2" width="13.28515625" style="154" customWidth="1"/>
    <col min="3" max="16384" width="11.42578125" style="154"/>
  </cols>
  <sheetData>
    <row r="1" spans="1:6" x14ac:dyDescent="0.2">
      <c r="A1" s="152" t="s">
        <v>34</v>
      </c>
      <c r="B1" s="153" t="s">
        <v>183</v>
      </c>
      <c r="C1" s="153" t="s">
        <v>184</v>
      </c>
      <c r="D1" s="153" t="s">
        <v>0</v>
      </c>
    </row>
    <row r="2" spans="1:6" x14ac:dyDescent="0.2">
      <c r="A2" s="153" t="s">
        <v>167</v>
      </c>
      <c r="B2" s="155"/>
      <c r="C2" s="155"/>
      <c r="D2" s="156">
        <f>B2*C2</f>
        <v>0</v>
      </c>
    </row>
    <row r="3" spans="1:6" x14ac:dyDescent="0.2">
      <c r="A3" s="153" t="s">
        <v>168</v>
      </c>
      <c r="B3" s="155"/>
      <c r="C3" s="155"/>
      <c r="D3" s="156">
        <f>B3*C3</f>
        <v>0</v>
      </c>
    </row>
    <row r="4" spans="1:6" x14ac:dyDescent="0.2">
      <c r="A4" s="152" t="s">
        <v>0</v>
      </c>
      <c r="B4" s="152"/>
      <c r="C4" s="152"/>
      <c r="D4" s="157">
        <f>SUM(D2:D3)</f>
        <v>0</v>
      </c>
    </row>
    <row r="6" spans="1:6" x14ac:dyDescent="0.2">
      <c r="A6" s="158" t="s">
        <v>129</v>
      </c>
      <c r="B6" s="159" t="s">
        <v>183</v>
      </c>
      <c r="C6" s="159" t="s">
        <v>184</v>
      </c>
      <c r="D6" s="159" t="s">
        <v>0</v>
      </c>
    </row>
    <row r="7" spans="1:6" x14ac:dyDescent="0.2">
      <c r="A7" s="159" t="s">
        <v>167</v>
      </c>
      <c r="B7" s="160"/>
      <c r="C7" s="160"/>
      <c r="D7" s="161">
        <f>B7*C7</f>
        <v>0</v>
      </c>
    </row>
    <row r="8" spans="1:6" x14ac:dyDescent="0.2">
      <c r="A8" s="159" t="s">
        <v>185</v>
      </c>
      <c r="B8" s="160"/>
      <c r="C8" s="160"/>
      <c r="D8" s="161">
        <f>B8*C8</f>
        <v>0</v>
      </c>
    </row>
    <row r="9" spans="1:6" x14ac:dyDescent="0.2">
      <c r="A9" s="159" t="s">
        <v>186</v>
      </c>
      <c r="B9" s="160"/>
      <c r="C9" s="160"/>
      <c r="D9" s="161">
        <f>B9*C9</f>
        <v>0</v>
      </c>
    </row>
    <row r="10" spans="1:6" x14ac:dyDescent="0.2">
      <c r="A10" s="159" t="s">
        <v>187</v>
      </c>
      <c r="B10" s="160"/>
      <c r="C10" s="160"/>
      <c r="D10" s="161">
        <f>B10*C10</f>
        <v>0</v>
      </c>
    </row>
    <row r="11" spans="1:6" x14ac:dyDescent="0.2">
      <c r="A11" s="158" t="s">
        <v>0</v>
      </c>
      <c r="B11" s="158"/>
      <c r="C11" s="158"/>
      <c r="D11" s="162">
        <f>SUM(D7:D10)</f>
        <v>0</v>
      </c>
    </row>
    <row r="13" spans="1:6" ht="38.25" x14ac:dyDescent="0.2">
      <c r="A13" s="163" t="s">
        <v>188</v>
      </c>
      <c r="B13" s="163" t="s">
        <v>189</v>
      </c>
      <c r="C13" s="163" t="s">
        <v>190</v>
      </c>
    </row>
    <row r="14" spans="1:6" x14ac:dyDescent="0.2">
      <c r="A14" s="164"/>
      <c r="B14" s="165">
        <v>1</v>
      </c>
      <c r="C14" s="166">
        <f>A14/B14</f>
        <v>0</v>
      </c>
    </row>
    <row r="16" spans="1:6" s="170" customFormat="1" ht="38.25" x14ac:dyDescent="0.2">
      <c r="A16" s="167" t="s">
        <v>191</v>
      </c>
      <c r="B16" s="168" t="s">
        <v>192</v>
      </c>
      <c r="C16" s="168" t="s">
        <v>193</v>
      </c>
      <c r="D16" s="169" t="s">
        <v>194</v>
      </c>
      <c r="E16" s="169" t="s">
        <v>195</v>
      </c>
      <c r="F16" s="168" t="s">
        <v>196</v>
      </c>
    </row>
    <row r="17" spans="1:6" x14ac:dyDescent="0.2">
      <c r="A17" s="171" t="s">
        <v>197</v>
      </c>
      <c r="B17" s="172"/>
      <c r="C17" s="173"/>
      <c r="D17" s="173"/>
      <c r="E17" s="173"/>
      <c r="F17" s="178">
        <f>B17*D17</f>
        <v>0</v>
      </c>
    </row>
    <row r="18" spans="1:6" x14ac:dyDescent="0.2">
      <c r="A18" s="171" t="s">
        <v>198</v>
      </c>
      <c r="B18" s="174"/>
      <c r="C18" s="172"/>
      <c r="D18" s="172"/>
      <c r="E18" s="172">
        <f>(C18*D18)-C18</f>
        <v>0</v>
      </c>
      <c r="F18" s="172">
        <f>C18*D18</f>
        <v>0</v>
      </c>
    </row>
    <row r="19" spans="1:6" x14ac:dyDescent="0.2">
      <c r="A19" s="172"/>
      <c r="B19" s="172"/>
      <c r="C19" s="172"/>
      <c r="D19" s="172"/>
      <c r="E19" s="172"/>
      <c r="F19" s="172"/>
    </row>
    <row r="21" spans="1:6" x14ac:dyDescent="0.2">
      <c r="A21" s="175" t="s">
        <v>199</v>
      </c>
    </row>
    <row r="22" spans="1:6" x14ac:dyDescent="0.2">
      <c r="A22" s="175" t="s">
        <v>200</v>
      </c>
    </row>
    <row r="23" spans="1:6" x14ac:dyDescent="0.2">
      <c r="A23" s="176" t="s">
        <v>201</v>
      </c>
    </row>
    <row r="24" spans="1:6" x14ac:dyDescent="0.2">
      <c r="A24" s="176" t="s">
        <v>202</v>
      </c>
    </row>
    <row r="25" spans="1:6" x14ac:dyDescent="0.2">
      <c r="A25" s="176" t="s">
        <v>203</v>
      </c>
    </row>
    <row r="26" spans="1:6" x14ac:dyDescent="0.2">
      <c r="B26" s="175"/>
      <c r="C26" s="177"/>
      <c r="D26" s="177"/>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correspondances</vt:lpstr>
      <vt:lpstr>Budget Prév</vt:lpstr>
      <vt:lpstr>Budget modèle CERFA</vt:lpstr>
      <vt:lpstr>Outil calcul</vt:lpstr>
    </vt:vector>
  </TitlesOfParts>
  <Company>ACJ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DENAIFFE</dc:creator>
  <cp:lastModifiedBy>Xavier DENAIFFE</cp:lastModifiedBy>
  <cp:lastPrinted>2023-09-05T08:29:49Z</cp:lastPrinted>
  <dcterms:created xsi:type="dcterms:W3CDTF">2023-07-31T10:08:37Z</dcterms:created>
  <dcterms:modified xsi:type="dcterms:W3CDTF">2023-12-20T09:56:13Z</dcterms:modified>
</cp:coreProperties>
</file>